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e\Documents\(9) NABAVE\"/>
    </mc:Choice>
  </mc:AlternateContent>
  <bookViews>
    <workbookView xWindow="0" yWindow="0" windowWidth="28800" windowHeight="12435"/>
  </bookViews>
  <sheets>
    <sheet name="troskovnik KUNTRATA" sheetId="1" r:id="rId1"/>
  </sheets>
  <definedNames>
    <definedName name="_xlnm.Print_Titles" localSheetId="0">'troskovnik KUNTRATA'!$1:$2</definedName>
  </definedNames>
  <calcPr calcId="152511"/>
</workbook>
</file>

<file path=xl/calcChain.xml><?xml version="1.0" encoding="utf-8"?>
<calcChain xmlns="http://schemas.openxmlformats.org/spreadsheetml/2006/main">
  <c r="G105" i="1" l="1"/>
  <c r="G109" i="1" s="1"/>
  <c r="G106" i="1"/>
  <c r="G107" i="1"/>
  <c r="G83" i="1"/>
  <c r="G81" i="1"/>
  <c r="G76" i="1"/>
  <c r="G70" i="1"/>
  <c r="G72" i="1"/>
  <c r="G74" i="1"/>
  <c r="G58" i="1"/>
  <c r="G61" i="1"/>
  <c r="G64" i="1"/>
  <c r="G51" i="1"/>
  <c r="G52" i="1"/>
  <c r="G53" i="1"/>
  <c r="G41" i="1"/>
  <c r="G46" i="1" s="1"/>
  <c r="G43" i="1"/>
  <c r="G110" i="1" l="1"/>
  <c r="G111" i="1"/>
  <c r="G66" i="1"/>
  <c r="G55" i="1"/>
  <c r="G39" i="1"/>
  <c r="G37" i="1"/>
  <c r="G36" i="1"/>
  <c r="G32" i="1"/>
  <c r="G24" i="1"/>
  <c r="G22" i="1"/>
  <c r="G20" i="1"/>
  <c r="E16" i="1"/>
  <c r="G16" i="1" s="1"/>
  <c r="E12" i="1"/>
  <c r="G12" i="1" s="1"/>
  <c r="E10" i="1"/>
  <c r="G10" i="1" s="1"/>
  <c r="E7" i="1"/>
  <c r="G7" i="1" s="1"/>
  <c r="G5" i="1"/>
  <c r="E14" i="1" l="1"/>
  <c r="G14" i="1" s="1"/>
  <c r="E18" i="1" l="1"/>
  <c r="G18" i="1" s="1"/>
  <c r="G28" i="1" s="1"/>
</calcChain>
</file>

<file path=xl/sharedStrings.xml><?xml version="1.0" encoding="utf-8"?>
<sst xmlns="http://schemas.openxmlformats.org/spreadsheetml/2006/main" count="144" uniqueCount="73">
  <si>
    <t>R.Br.</t>
  </si>
  <si>
    <t>Opis stavke</t>
  </si>
  <si>
    <t>Jed.mj.</t>
  </si>
  <si>
    <t>Količina</t>
  </si>
  <si>
    <t>Jed.cijena</t>
  </si>
  <si>
    <t>Ukupno</t>
  </si>
  <si>
    <t>1.</t>
  </si>
  <si>
    <t>GRAĐEVINSKI RADOVI</t>
  </si>
  <si>
    <t>Uklanjanje postojećih vanjskih stepenica dječjeg vrtića i uklanjanje postojeće ljevano-željezne linijske rešetke sa linijskom betonskom kinetom ( ispod volta).</t>
  </si>
  <si>
    <t>paušal</t>
  </si>
  <si>
    <t>2.</t>
  </si>
  <si>
    <t>Uklanjanje sloja betona sa postojećeg puta, strojni i ručni iskop rova u zemljanom materijalu za polaganje kanalizacijskih i vodovodnih cijevi. Materijal iz iskopa odbacivati na min. udaljenost 1,0 m od ruba rova. Rov se izvodi do maksimalne dubine 1,2 m. Stavka uključuje i sva potrebna osiguranja rova od urušavanja, razupiranje te eventualno ispumpavanje oborinske vode i mora.</t>
  </si>
  <si>
    <r>
      <t>m</t>
    </r>
    <r>
      <rPr>
        <vertAlign val="superscript"/>
        <sz val="11"/>
        <rFont val="Arial"/>
        <family val="2"/>
        <charset val="238"/>
      </rPr>
      <t>3</t>
    </r>
  </si>
  <si>
    <t>3.</t>
  </si>
  <si>
    <t>Ručno planiranje dna rova prema projektiranoj širini  koje se izvodi s točnošću ± 2,0 cm.</t>
  </si>
  <si>
    <t>Obračun po m² uređenog tla.</t>
  </si>
  <si>
    <t>m²</t>
  </si>
  <si>
    <t>4.</t>
  </si>
  <si>
    <t>Nabava, doprema i razastiranje pijeska za pješčanu posteljicu debljine 10 cm, te razastiranje iznad tjemena cijevi debljine 30 cm.</t>
  </si>
  <si>
    <t>5.</t>
  </si>
  <si>
    <t>Zatrpavanje kanala poslije polaganja dovodnih i odvodnih cijevi, sa slojevitim ručnim nabijanjem svakih 30,0 cm sloja. Zatrpavanje se vrši materijalom iz iskopa.</t>
  </si>
  <si>
    <t>6.</t>
  </si>
  <si>
    <r>
      <t>Dobava i ugradnja tamponskog sloja od kamenog materijala veličine zrna 32-64 mm i debljine 20 cm u zbijenom stanju kao podloge za betoniranje puta, a nakon toga popločavanje istog. Modul zbijenosti Ms</t>
    </r>
    <r>
      <rPr>
        <sz val="11"/>
        <rFont val="Calibri"/>
        <family val="2"/>
        <charset val="238"/>
      </rPr>
      <t>≥</t>
    </r>
    <r>
      <rPr>
        <sz val="11"/>
        <rFont val="Arial"/>
        <family val="2"/>
        <charset val="238"/>
      </rPr>
      <t>80 MN/m2.</t>
    </r>
  </si>
  <si>
    <t>7.</t>
  </si>
  <si>
    <t>Utovar i odvoz viška materijala iz iskopa kanala na gradsku deponiju.</t>
  </si>
  <si>
    <t>8.</t>
  </si>
  <si>
    <t>Izrada vodomjernog okna. Iskop je obuhvaćen u stavci iskopa. Rad obuhvaća planiranje dna, izradu dvostrane oplate, ugradnju armature u pokrovnu ploču okna (Ø8/10 cm), ugradnju lijevano željeznog poklopca 60x60 cm nosivosti 50kN, te betoniranje vodomjernog okna vodonepropusnim betonom C16/20. Unutar okna ispod vodovodnih cijevi i armatura potrebno je izvesti betonske podloške. U stavku je uključena nabava i doprema svog potrebnog materijala za kompletno izvedeno vodomjerno okno. Debljina stijenki iznosi 15 cm. Svijetli otvor 100 x 60 cm.</t>
  </si>
  <si>
    <t>kom</t>
  </si>
  <si>
    <t>9.</t>
  </si>
  <si>
    <t xml:space="preserve">Izrada AB blokova u dnu rova kao stabilizaciju cijevi fekalne i oborinske odvodnje i oko revizionih okana. Izrada blokova betonom klase C16/20. </t>
  </si>
  <si>
    <t>10.</t>
  </si>
  <si>
    <t>Izrada betonske podloge za polaganje kamenih ploča i rigola, betonom klase C 16/20 i debljine 10 cm, podlogu armirati armaturnom mrežom tipa Q131. U cijenu uključiti dobavu i ugradnju betona i armaturne mreže.</t>
  </si>
  <si>
    <t>m2</t>
  </si>
  <si>
    <t>UKUPNO GRAĐEVINSKI RADOVI:</t>
  </si>
  <si>
    <t>VOVOVODNI RADOVI</t>
  </si>
  <si>
    <t>Dobava i ugradnja vodomjera komplet sa propusnim ventilima i ostalim armaturama te svim fazonskim komadima. (Napomena: vodomjerno okno je u obrađeno stavkama građevinskih radova)</t>
  </si>
  <si>
    <t>komplet</t>
  </si>
  <si>
    <t>1</t>
  </si>
  <si>
    <t xml:space="preserve">Dobava i montaža vodovodnih cijevi za sanitarnu i hidrantsku mrežu, od polietilena visoke gustoće sa spajanjem “press” spojnicama kao Pipelife ili Wavin. Stavka obuhvaća sva potrebna koljena, spojnice, reducir komade, prijelazne komade potrebni pričvrsni materijal te izolaciju. </t>
  </si>
  <si>
    <t>Obračun po m montirane cijevi. Navedene dimenzije označuju minimalni unutarnji promjer cijevi.</t>
  </si>
  <si>
    <t xml:space="preserve"> DN 63</t>
  </si>
  <si>
    <t>m'</t>
  </si>
  <si>
    <t xml:space="preserve"> DN 32</t>
  </si>
  <si>
    <t>Sitni potrošni materijal potreban za montažu vodovodne instalacije (vijci, brtve i sl.)</t>
  </si>
  <si>
    <t>pauš</t>
  </si>
  <si>
    <t>Izrada spoja vodovodne instalacije na postojeću vodovodnu mrežu. U stavku je uključen sav potreban rad i materijal uključujući fazonske komade prema detalju iz projekta (prijelazni komadi, otcjepni komad sa redukcijom). Priključak se izvodi prema uvjetima i pod nadzorom lokalnog komunalnog poduzeća.</t>
  </si>
  <si>
    <t>Dezinfekcija i bakteriološko ispitivanje vodovodne instalacije, uključeno izdavanje odgovarajućih atesta</t>
  </si>
  <si>
    <t>UKUPNO VODOVOD:</t>
  </si>
  <si>
    <t>KANALIZACIJA</t>
  </si>
  <si>
    <t>Dobava i montaža tvrdih kanalizacijskih PVC cijevi  SN8 prema DIN 19534 ili ONORM B5184 za izvedbu glavnih kanala, uključujući brtveni materijal.  U stavku je uključena dobava, raznošenje uzduž rova, spuštanje horizontalno i vertikalno te montaža kao i sav potreban spojni materijal uključujući fazonske komade.</t>
  </si>
  <si>
    <t xml:space="preserve">PVC  Ø 200 mm                                                           </t>
  </si>
  <si>
    <t xml:space="preserve">PVC  Ø 160 mm                                                           </t>
  </si>
  <si>
    <t xml:space="preserve">PVC  Ø 110 mm                                                           </t>
  </si>
  <si>
    <t>11.</t>
  </si>
  <si>
    <t>Dobava i ugradnja vertikalnog  slivnika DN 110  sa  zatvaračem zadaha Primus kao slivnik HL 310Pr i izrada betonskog uljeva iznad slivnika sa inox rešetkom i okvirom 40x40 cm. Ugradnja u dvorištu.</t>
  </si>
  <si>
    <r>
      <t xml:space="preserve">Dobava i ugradnja gotovih revizijskih okana promjera DN 600mm, sa polipropilenskom bazom, korugiranim cijevnim nastavkom, betonskim rasteretnim prstenom, okruglim lijevano-željeznim poklopcem </t>
    </r>
    <r>
      <rPr>
        <sz val="11"/>
        <rFont val="Symbol"/>
        <family val="1"/>
        <charset val="2"/>
      </rPr>
      <t>Æ</t>
    </r>
    <r>
      <rPr>
        <sz val="11"/>
        <rFont val="Arial"/>
        <family val="2"/>
        <charset val="238"/>
      </rPr>
      <t xml:space="preserve"> 600 mm i pripadnim fiksnim okvirom, (kao tip Tegra 600 mm).  Dubina okna je cca 1 -1,5 m. U cijenu stavke uključiti izradu priključaka "in situ", spajanje priključnih cijevi, te sav potrebni priručni i brtveni materijal</t>
    </r>
  </si>
  <si>
    <t>Ugradnja u pješačkoj površini  (nosivost poklopca 50 KN )</t>
  </si>
  <si>
    <t>Dobava i ugradnja gotovih revizijskih okana promjera DN 425 mm, sa polipropilenskom bazom, korugiranim cijevnim nastavkom i lijevano-željeznim poklopcem (kao tip Tegra 425 mm). Dubina okna je cca 1,5 m. U cijenu stavke uključiti izradu priključaka "in situ", spajanje priključnih cijevi, te sav potrebni priručni i brtveni materijal</t>
  </si>
  <si>
    <r>
      <t xml:space="preserve">Ugradnja u pješačkoj površini ( s poklopcem nosivosti 50 KN, promjera </t>
    </r>
    <r>
      <rPr>
        <sz val="11"/>
        <rFont val="Symbol"/>
        <family val="1"/>
        <charset val="2"/>
      </rPr>
      <t>Æ</t>
    </r>
    <r>
      <rPr>
        <sz val="11"/>
        <rFont val="Arial"/>
        <family val="2"/>
        <charset val="238"/>
      </rPr>
      <t xml:space="preserve"> 450 mm s fiksnim okvirom i betonskim rasteretnim prstenom)</t>
    </r>
  </si>
  <si>
    <t>Dobava i ugradnja gotovog slivnika promjera DN 600 mm, izrađenih od korugiranih PE cijevi promjera 600 mm s betonskim rasteretnim prstenom i  lijevano-željeznom rešetkom 40x40 cm za ugradnju u pješačkoj površini (50 KN). Dubina slivnika je cca 1,2 m. U cijenu stavke uključiti izradu priključaka "in situ", spajanje priključnih cijevi, te sav potrebni priručni i brtveni materijal.</t>
  </si>
  <si>
    <t>Dobava i ugradnja gotovog slivnika promjera DN 400 mm, izrađenih od korugiranih PE cijevi promjera 400 mm s betonskim rasteretnim prstenom i  lijevano-željeznom rešetkom 40x40 cm za ugradnju u pješačkoj površini (50 KN). Dubina slivnika je cca 1,2 m. U cijenu stavke uključiti izradu priključaka "in situ", spajanje priključnih cijevi, te sav potrebni priručni i brtveni materijal.</t>
  </si>
  <si>
    <t>Izrada spoja vanjske kanalizacije na postojeći priključak mjesne kanalizacije. Spoj dobro obraditi cementnim mortom. U stavku je uključen sav potreban rad i materijal. Priključak se izvodi prema uvjetima i pod nadzorom lokalnog komunalnog poduzeća.</t>
  </si>
  <si>
    <t>Dobava i ugradnja potopne pumpe u oknu oborinske kanalizacije. Tip pumpe, kao Grundfos Unilift AP</t>
  </si>
  <si>
    <t>Ispitivanje kompletno izgrađene kanalizacije zajedno s objektima na vodonepropusnost prema postojećim propisima.</t>
  </si>
  <si>
    <t>UKUPNO KANALIZACIJA:</t>
  </si>
  <si>
    <t>NEPREDVIĐENI I NAKNADNI RADOVI</t>
  </si>
  <si>
    <t>Razni nepredviđeni i naknadni radovi koji se mogu pojaviti u toku izvođenja radova. Radovi se izvode po nalogu nadzornog inženjera ili investitora i obračunavaju se prema stvarno izvedenim radovima. Za ponudu predvidjeti 10% od vrijednosti svih radova.</t>
  </si>
  <si>
    <t>UKUPNO NEPREDVIĐENI I NAKNADNI RADOVI:</t>
  </si>
  <si>
    <t>REKAPITULACIJA</t>
  </si>
  <si>
    <t>VODOVOD</t>
  </si>
  <si>
    <t>UKUPNO:</t>
  </si>
  <si>
    <t>PDV 25%:</t>
  </si>
  <si>
    <t>SVEUKUPNO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</si>
</sst>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_ ;\-#,##0\ "/>
  </numFmts>
  <fonts count="13" x14ac:knownFonts="1"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Arial"/>
      <family val="2"/>
      <charset val="238"/>
    </font>
    <font>
      <sz val="11"/>
      <name val="Symbol"/>
      <family val="1"/>
      <charset val="2"/>
    </font>
    <font>
      <b/>
      <i/>
      <sz val="11"/>
      <name val="Times New Roman"/>
      <family val="1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wrapText="1"/>
    </xf>
    <xf numFmtId="4" fontId="2" fillId="0" borderId="0" xfId="1" applyNumberFormat="1" applyFont="1" applyFill="1" applyAlignment="1">
      <alignment horizontal="right"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4" fontId="2" fillId="0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right"/>
    </xf>
    <xf numFmtId="4" fontId="5" fillId="0" borderId="0" xfId="0" applyNumberFormat="1" applyFont="1"/>
    <xf numFmtId="4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right" wrapText="1"/>
    </xf>
    <xf numFmtId="2" fontId="2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4" fontId="3" fillId="0" borderId="1" xfId="0" applyNumberFormat="1" applyFont="1" applyBorder="1"/>
    <xf numFmtId="49" fontId="3" fillId="0" borderId="0" xfId="0" applyNumberFormat="1" applyFont="1" applyBorder="1" applyAlignment="1">
      <alignment horizontal="left" wrapText="1"/>
    </xf>
    <xf numFmtId="4" fontId="3" fillId="0" borderId="0" xfId="0" applyNumberFormat="1" applyFont="1" applyBorder="1"/>
    <xf numFmtId="164" fontId="2" fillId="0" borderId="0" xfId="1" applyNumberFormat="1" applyFont="1" applyFill="1" applyAlignment="1">
      <alignment horizontal="right" wrapText="1"/>
    </xf>
    <xf numFmtId="3" fontId="2" fillId="0" borderId="0" xfId="0" applyNumberFormat="1" applyFont="1" applyFill="1" applyAlignment="1"/>
    <xf numFmtId="4" fontId="3" fillId="0" borderId="1" xfId="0" applyNumberFormat="1" applyFont="1" applyFill="1" applyBorder="1"/>
    <xf numFmtId="0" fontId="3" fillId="0" borderId="0" xfId="0" applyFont="1" applyBorder="1"/>
    <xf numFmtId="1" fontId="2" fillId="0" borderId="0" xfId="1" applyNumberFormat="1" applyFont="1" applyFill="1" applyAlignment="1">
      <alignment horizontal="right" wrapText="1"/>
    </xf>
    <xf numFmtId="4" fontId="9" fillId="0" borderId="0" xfId="0" applyNumberFormat="1" applyFont="1" applyFill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/>
    </xf>
    <xf numFmtId="4" fontId="11" fillId="0" borderId="0" xfId="0" applyNumberFormat="1" applyFont="1" applyFill="1"/>
    <xf numFmtId="0" fontId="12" fillId="0" borderId="0" xfId="0" applyFont="1"/>
    <xf numFmtId="0" fontId="2" fillId="0" borderId="0" xfId="0" applyFont="1" applyBorder="1"/>
    <xf numFmtId="49" fontId="3" fillId="0" borderId="0" xfId="0" applyNumberFormat="1" applyFont="1" applyAlignment="1"/>
    <xf numFmtId="0" fontId="3" fillId="0" borderId="1" xfId="0" applyFont="1" applyBorder="1"/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49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9" fontId="3" fillId="0" borderId="0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/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1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/>
    </xf>
    <xf numFmtId="4" fontId="2" fillId="0" borderId="5" xfId="0" applyNumberFormat="1" applyFont="1" applyFill="1" applyBorder="1"/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/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right"/>
    </xf>
    <xf numFmtId="4" fontId="2" fillId="0" borderId="8" xfId="0" applyNumberFormat="1" applyFont="1" applyFill="1" applyBorder="1"/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/>
    <xf numFmtId="4" fontId="2" fillId="0" borderId="1" xfId="0" applyNumberFormat="1" applyFont="1" applyFill="1" applyBorder="1"/>
    <xf numFmtId="3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justify" vertical="top" wrapText="1"/>
    </xf>
    <xf numFmtId="49" fontId="3" fillId="0" borderId="5" xfId="0" applyNumberFormat="1" applyFont="1" applyBorder="1" applyAlignment="1">
      <alignment horizontal="left" wrapText="1"/>
    </xf>
    <xf numFmtId="0" fontId="2" fillId="0" borderId="1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justify" vertical="top" wrapText="1"/>
    </xf>
    <xf numFmtId="4" fontId="2" fillId="0" borderId="11" xfId="0" applyNumberFormat="1" applyFont="1" applyBorder="1"/>
    <xf numFmtId="0" fontId="2" fillId="0" borderId="0" xfId="0" applyFont="1" applyBorder="1" applyAlignment="1">
      <alignment horizontal="right"/>
    </xf>
    <xf numFmtId="4" fontId="2" fillId="0" borderId="0" xfId="0" applyNumberFormat="1" applyFont="1" applyFill="1" applyBorder="1" applyAlignment="1"/>
    <xf numFmtId="0" fontId="2" fillId="0" borderId="8" xfId="0" applyFont="1" applyBorder="1" applyAlignment="1">
      <alignment horizontal="justify" vertical="top" wrapText="1"/>
    </xf>
    <xf numFmtId="4" fontId="2" fillId="0" borderId="8" xfId="0" applyNumberFormat="1" applyFont="1" applyFill="1" applyBorder="1" applyAlignment="1"/>
    <xf numFmtId="49" fontId="2" fillId="0" borderId="0" xfId="0" applyNumberFormat="1" applyFont="1" applyBorder="1" applyAlignment="1">
      <alignment horizontal="left" wrapText="1"/>
    </xf>
    <xf numFmtId="49" fontId="2" fillId="0" borderId="8" xfId="0" applyNumberFormat="1" applyFont="1" applyBorder="1" applyAlignment="1">
      <alignment horizontal="left" wrapText="1"/>
    </xf>
    <xf numFmtId="3" fontId="2" fillId="0" borderId="1" xfId="0" applyNumberFormat="1" applyFont="1" applyFill="1" applyBorder="1" applyAlignment="1"/>
    <xf numFmtId="4" fontId="2" fillId="0" borderId="3" xfId="0" applyNumberFormat="1" applyFont="1" applyFill="1" applyBorder="1"/>
    <xf numFmtId="1" fontId="2" fillId="0" borderId="5" xfId="0" applyNumberFormat="1" applyFont="1" applyFill="1" applyBorder="1" applyAlignment="1"/>
    <xf numFmtId="2" fontId="2" fillId="0" borderId="0" xfId="1" applyNumberFormat="1" applyFont="1" applyFill="1" applyBorder="1" applyAlignment="1">
      <alignment horizontal="right" wrapText="1"/>
    </xf>
    <xf numFmtId="4" fontId="2" fillId="0" borderId="0" xfId="0" applyNumberFormat="1" applyFont="1" applyBorder="1" applyAlignment="1">
      <alignment horizontal="right"/>
    </xf>
    <xf numFmtId="2" fontId="2" fillId="0" borderId="8" xfId="1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2895600</xdr:colOff>
      <xdr:row>6</xdr:row>
      <xdr:rowOff>133350</xdr:rowOff>
    </xdr:from>
    <xdr:ext cx="184731" cy="264560"/>
    <xdr:sp macro="" textlink="">
      <xdr:nvSpPr>
        <xdr:cNvPr id="2" name="TextBox 1"/>
        <xdr:cNvSpPr txBox="1"/>
      </xdr:nvSpPr>
      <xdr:spPr>
        <a:xfrm>
          <a:off x="3324225" y="164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2"/>
  </sheetPr>
  <dimension ref="A1:M183"/>
  <sheetViews>
    <sheetView tabSelected="1" view="pageBreakPreview" topLeftCell="A85" zoomScaleNormal="100" zoomScaleSheetLayoutView="100" workbookViewId="0">
      <selection activeCell="G108" sqref="G108"/>
    </sheetView>
  </sheetViews>
  <sheetFormatPr defaultRowHeight="14.25" x14ac:dyDescent="0.2"/>
  <cols>
    <col min="1" max="1" width="2.44140625" style="61" customWidth="1"/>
    <col min="2" max="2" width="2.5546875" style="61" customWidth="1"/>
    <col min="3" max="3" width="39.33203125" style="62" customWidth="1"/>
    <col min="4" max="4" width="6.33203125" style="62" customWidth="1"/>
    <col min="5" max="5" width="7.5546875" style="63" customWidth="1"/>
    <col min="6" max="6" width="8.77734375" style="64" customWidth="1"/>
    <col min="7" max="7" width="9" style="65" customWidth="1"/>
    <col min="8" max="56" width="5.6640625" style="4" customWidth="1"/>
    <col min="57" max="16384" width="8.88671875" style="4"/>
  </cols>
  <sheetData>
    <row r="1" spans="1:13" ht="12.75" customHeight="1" x14ac:dyDescent="0.2">
      <c r="A1" s="1" t="s">
        <v>0</v>
      </c>
      <c r="B1" s="1"/>
      <c r="C1" s="1" t="s">
        <v>1</v>
      </c>
      <c r="D1" s="2" t="s">
        <v>2</v>
      </c>
      <c r="E1" s="3" t="s">
        <v>3</v>
      </c>
      <c r="F1" s="3" t="s">
        <v>4</v>
      </c>
      <c r="G1" s="3" t="s">
        <v>5</v>
      </c>
    </row>
    <row r="2" spans="1:13" ht="13.5" customHeight="1" x14ac:dyDescent="0.2">
      <c r="A2" s="5"/>
      <c r="B2" s="5"/>
      <c r="C2" s="6"/>
      <c r="D2" s="7"/>
      <c r="E2" s="8"/>
      <c r="F2" s="9"/>
      <c r="G2" s="9"/>
    </row>
    <row r="3" spans="1:13" ht="13.5" customHeight="1" x14ac:dyDescent="0.25">
      <c r="A3" s="10" t="s">
        <v>6</v>
      </c>
      <c r="B3" s="10"/>
      <c r="C3" s="66" t="s">
        <v>7</v>
      </c>
      <c r="D3" s="66"/>
      <c r="E3" s="66"/>
      <c r="F3" s="66"/>
      <c r="G3" s="66"/>
    </row>
    <row r="4" spans="1:13" ht="13.5" customHeight="1" x14ac:dyDescent="0.2">
      <c r="A4" s="11"/>
      <c r="B4" s="12"/>
      <c r="C4" s="13"/>
      <c r="D4" s="14"/>
      <c r="E4" s="15"/>
      <c r="F4" s="16"/>
      <c r="G4" s="17"/>
    </row>
    <row r="5" spans="1:13" ht="52.5" customHeight="1" x14ac:dyDescent="0.2">
      <c r="A5" s="68" t="s">
        <v>6</v>
      </c>
      <c r="B5" s="69" t="s">
        <v>6</v>
      </c>
      <c r="C5" s="70" t="s">
        <v>8</v>
      </c>
      <c r="D5" s="71" t="s">
        <v>9</v>
      </c>
      <c r="E5" s="72">
        <v>1</v>
      </c>
      <c r="F5" s="73"/>
      <c r="G5" s="74">
        <f t="shared" ref="G5" si="0">E5*F5</f>
        <v>0</v>
      </c>
    </row>
    <row r="6" spans="1:13" ht="13.5" customHeight="1" x14ac:dyDescent="0.2">
      <c r="A6" s="11"/>
      <c r="B6" s="12"/>
      <c r="C6" s="13"/>
      <c r="D6" s="14"/>
      <c r="E6" s="15"/>
      <c r="F6" s="16"/>
      <c r="G6" s="18"/>
    </row>
    <row r="7" spans="1:13" s="24" customFormat="1" ht="114" x14ac:dyDescent="0.25">
      <c r="A7" s="75" t="s">
        <v>6</v>
      </c>
      <c r="B7" s="69" t="s">
        <v>10</v>
      </c>
      <c r="C7" s="76" t="s">
        <v>11</v>
      </c>
      <c r="D7" s="77" t="s">
        <v>12</v>
      </c>
      <c r="E7" s="78">
        <f xml:space="preserve"> 1.3*110*1.2</f>
        <v>171.6</v>
      </c>
      <c r="F7" s="79"/>
      <c r="G7" s="74">
        <f>E7*F7</f>
        <v>0</v>
      </c>
    </row>
    <row r="8" spans="1:13" s="26" customFormat="1" x14ac:dyDescent="0.2">
      <c r="A8" s="11"/>
      <c r="B8" s="12"/>
      <c r="C8" s="12"/>
      <c r="D8" s="14"/>
      <c r="E8" s="25"/>
      <c r="F8" s="23"/>
      <c r="G8" s="18"/>
      <c r="H8" s="25"/>
      <c r="I8" s="18"/>
    </row>
    <row r="9" spans="1:13" s="26" customFormat="1" ht="28.5" x14ac:dyDescent="0.2">
      <c r="A9" s="80" t="s">
        <v>6</v>
      </c>
      <c r="B9" s="81" t="s">
        <v>13</v>
      </c>
      <c r="C9" s="81" t="s">
        <v>14</v>
      </c>
      <c r="D9" s="82"/>
      <c r="E9" s="83"/>
      <c r="F9" s="84"/>
      <c r="G9" s="85"/>
      <c r="H9" s="18"/>
      <c r="I9" s="14"/>
      <c r="J9" s="27"/>
      <c r="K9" s="28"/>
      <c r="L9" s="28"/>
      <c r="M9" s="28"/>
    </row>
    <row r="10" spans="1:13" s="26" customFormat="1" ht="14.25" customHeight="1" x14ac:dyDescent="0.2">
      <c r="A10" s="86"/>
      <c r="B10" s="87"/>
      <c r="C10" s="87" t="s">
        <v>15</v>
      </c>
      <c r="D10" s="88" t="s">
        <v>16</v>
      </c>
      <c r="E10" s="89">
        <f>0.6*120</f>
        <v>72</v>
      </c>
      <c r="F10" s="90"/>
      <c r="G10" s="91">
        <f t="shared" ref="G10" si="1">E10*F10</f>
        <v>0</v>
      </c>
      <c r="H10" s="18"/>
      <c r="I10" s="14"/>
      <c r="J10" s="27"/>
      <c r="K10" s="28"/>
      <c r="L10" s="28"/>
      <c r="M10" s="28"/>
    </row>
    <row r="11" spans="1:13" s="26" customFormat="1" ht="14.25" customHeight="1" x14ac:dyDescent="0.2">
      <c r="A11" s="11"/>
      <c r="B11" s="12"/>
      <c r="C11" s="12"/>
      <c r="D11" s="14"/>
      <c r="E11" s="25"/>
      <c r="F11" s="23"/>
      <c r="G11" s="18"/>
      <c r="H11" s="18"/>
      <c r="I11" s="14"/>
      <c r="J11" s="27"/>
      <c r="K11" s="28"/>
      <c r="L11" s="28"/>
      <c r="M11" s="28"/>
    </row>
    <row r="12" spans="1:13" s="26" customFormat="1" ht="46.5" customHeight="1" x14ac:dyDescent="0.2">
      <c r="A12" s="75" t="s">
        <v>6</v>
      </c>
      <c r="B12" s="69" t="s">
        <v>17</v>
      </c>
      <c r="C12" s="76" t="s">
        <v>18</v>
      </c>
      <c r="D12" s="77" t="s">
        <v>12</v>
      </c>
      <c r="E12" s="78">
        <f>0.5*0.5*120</f>
        <v>30</v>
      </c>
      <c r="F12" s="79"/>
      <c r="G12" s="74">
        <f>E12*F12</f>
        <v>0</v>
      </c>
      <c r="H12" s="18"/>
      <c r="I12" s="14"/>
      <c r="J12" s="27"/>
      <c r="K12" s="28"/>
      <c r="L12" s="28"/>
      <c r="M12" s="28"/>
    </row>
    <row r="13" spans="1:13" s="26" customFormat="1" ht="14.25" customHeight="1" x14ac:dyDescent="0.2">
      <c r="A13" s="11"/>
      <c r="B13" s="12"/>
      <c r="C13" s="20"/>
      <c r="D13" s="21"/>
      <c r="E13" s="22"/>
      <c r="F13" s="23"/>
      <c r="G13" s="18"/>
      <c r="H13" s="18"/>
      <c r="I13" s="14"/>
      <c r="J13" s="27"/>
      <c r="K13" s="28"/>
      <c r="L13" s="28"/>
      <c r="M13" s="28"/>
    </row>
    <row r="14" spans="1:13" s="26" customFormat="1" ht="59.25" customHeight="1" x14ac:dyDescent="0.2">
      <c r="A14" s="75" t="s">
        <v>6</v>
      </c>
      <c r="B14" s="69" t="s">
        <v>19</v>
      </c>
      <c r="C14" s="76" t="s">
        <v>20</v>
      </c>
      <c r="D14" s="77" t="s">
        <v>12</v>
      </c>
      <c r="E14" s="78">
        <f>E7-E12</f>
        <v>141.6</v>
      </c>
      <c r="F14" s="79"/>
      <c r="G14" s="74">
        <f>E14*F14</f>
        <v>0</v>
      </c>
      <c r="H14" s="18"/>
      <c r="I14" s="14"/>
      <c r="J14" s="27"/>
      <c r="K14" s="28"/>
      <c r="L14" s="28"/>
      <c r="M14" s="28"/>
    </row>
    <row r="15" spans="1:13" s="26" customFormat="1" ht="14.25" customHeight="1" x14ac:dyDescent="0.2">
      <c r="A15" s="11"/>
      <c r="B15" s="12"/>
      <c r="C15" s="12"/>
      <c r="D15" s="21"/>
      <c r="E15" s="25"/>
      <c r="F15" s="23"/>
      <c r="G15" s="18"/>
      <c r="H15" s="18"/>
      <c r="I15" s="14"/>
      <c r="J15" s="27"/>
      <c r="K15" s="28"/>
      <c r="L15" s="28"/>
      <c r="M15" s="28"/>
    </row>
    <row r="16" spans="1:13" s="26" customFormat="1" ht="75.75" customHeight="1" x14ac:dyDescent="0.2">
      <c r="A16" s="68" t="s">
        <v>6</v>
      </c>
      <c r="B16" s="69" t="s">
        <v>21</v>
      </c>
      <c r="C16" s="69" t="s">
        <v>22</v>
      </c>
      <c r="D16" s="77" t="s">
        <v>12</v>
      </c>
      <c r="E16" s="92">
        <f>110*2.3*0.2</f>
        <v>50.599999999999994</v>
      </c>
      <c r="F16" s="79"/>
      <c r="G16" s="74">
        <f>E16*F16</f>
        <v>0</v>
      </c>
      <c r="H16" s="18"/>
      <c r="I16" s="14"/>
      <c r="J16" s="27"/>
      <c r="K16" s="28"/>
      <c r="L16" s="28"/>
      <c r="M16" s="28"/>
    </row>
    <row r="17" spans="1:13" s="26" customFormat="1" ht="14.25" customHeight="1" x14ac:dyDescent="0.2">
      <c r="A17" s="11"/>
      <c r="B17" s="12"/>
      <c r="C17" s="12"/>
      <c r="D17" s="21"/>
      <c r="E17" s="25"/>
      <c r="F17" s="23"/>
      <c r="G17" s="18"/>
      <c r="H17" s="18"/>
      <c r="I17" s="14"/>
      <c r="J17" s="27"/>
      <c r="K17" s="28"/>
      <c r="L17" s="28"/>
      <c r="M17" s="28"/>
    </row>
    <row r="18" spans="1:13" s="26" customFormat="1" ht="32.25" customHeight="1" x14ac:dyDescent="0.2">
      <c r="A18" s="75" t="s">
        <v>6</v>
      </c>
      <c r="B18" s="69" t="s">
        <v>23</v>
      </c>
      <c r="C18" s="76" t="s">
        <v>24</v>
      </c>
      <c r="D18" s="77" t="s">
        <v>12</v>
      </c>
      <c r="E18" s="78">
        <f>E7-E14+E16</f>
        <v>80.599999999999994</v>
      </c>
      <c r="F18" s="79"/>
      <c r="G18" s="74">
        <f>E18*F18</f>
        <v>0</v>
      </c>
      <c r="H18" s="18"/>
      <c r="I18" s="14"/>
      <c r="J18" s="27"/>
      <c r="K18" s="28"/>
      <c r="L18" s="28"/>
      <c r="M18" s="28"/>
    </row>
    <row r="19" spans="1:13" s="26" customFormat="1" ht="14.25" customHeight="1" x14ac:dyDescent="0.2">
      <c r="A19" s="11"/>
      <c r="B19" s="12"/>
      <c r="C19" s="20"/>
      <c r="D19" s="14"/>
      <c r="E19" s="25"/>
      <c r="F19" s="23"/>
      <c r="G19" s="29"/>
      <c r="H19" s="18"/>
      <c r="I19" s="14"/>
      <c r="J19" s="27"/>
      <c r="K19" s="28"/>
      <c r="L19" s="28"/>
      <c r="M19" s="28"/>
    </row>
    <row r="20" spans="1:13" s="26" customFormat="1" ht="177.75" customHeight="1" x14ac:dyDescent="0.2">
      <c r="A20" s="75" t="s">
        <v>6</v>
      </c>
      <c r="B20" s="69" t="s">
        <v>25</v>
      </c>
      <c r="C20" s="76" t="s">
        <v>26</v>
      </c>
      <c r="D20" s="77" t="s">
        <v>27</v>
      </c>
      <c r="E20" s="93">
        <v>1</v>
      </c>
      <c r="F20" s="79"/>
      <c r="G20" s="74">
        <f>E20*F20</f>
        <v>0</v>
      </c>
      <c r="H20" s="18"/>
      <c r="I20" s="14"/>
      <c r="J20" s="27"/>
      <c r="K20" s="28"/>
      <c r="L20" s="28"/>
      <c r="M20" s="28"/>
    </row>
    <row r="21" spans="1:13" s="26" customFormat="1" ht="18" customHeight="1" x14ac:dyDescent="0.2">
      <c r="A21" s="19"/>
      <c r="B21" s="12"/>
      <c r="C21" s="20"/>
      <c r="D21" s="21"/>
      <c r="E21" s="30"/>
      <c r="F21" s="23"/>
      <c r="G21" s="18"/>
      <c r="H21" s="18"/>
      <c r="I21" s="14"/>
      <c r="J21" s="27"/>
      <c r="K21" s="28"/>
      <c r="L21" s="28"/>
      <c r="M21" s="28"/>
    </row>
    <row r="22" spans="1:13" s="26" customFormat="1" ht="46.5" customHeight="1" x14ac:dyDescent="0.2">
      <c r="A22" s="75" t="s">
        <v>6</v>
      </c>
      <c r="B22" s="69" t="s">
        <v>28</v>
      </c>
      <c r="C22" s="76" t="s">
        <v>29</v>
      </c>
      <c r="D22" s="77" t="s">
        <v>12</v>
      </c>
      <c r="E22" s="78">
        <v>15</v>
      </c>
      <c r="F22" s="79"/>
      <c r="G22" s="74">
        <f>E22*F22</f>
        <v>0</v>
      </c>
      <c r="H22" s="18"/>
      <c r="I22" s="14"/>
      <c r="J22" s="27"/>
      <c r="K22" s="28"/>
      <c r="L22" s="28"/>
      <c r="M22" s="28"/>
    </row>
    <row r="23" spans="1:13" s="26" customFormat="1" ht="14.25" customHeight="1" x14ac:dyDescent="0.2">
      <c r="A23" s="11"/>
      <c r="B23" s="12"/>
      <c r="C23" s="12"/>
      <c r="D23" s="21"/>
      <c r="E23" s="32"/>
      <c r="F23" s="33"/>
      <c r="G23" s="18"/>
      <c r="H23" s="18"/>
      <c r="I23" s="14"/>
      <c r="J23" s="27"/>
      <c r="K23" s="28"/>
      <c r="L23" s="28"/>
      <c r="M23" s="28"/>
    </row>
    <row r="24" spans="1:13" s="26" customFormat="1" ht="71.25" x14ac:dyDescent="0.2">
      <c r="A24" s="75" t="s">
        <v>6</v>
      </c>
      <c r="B24" s="69" t="s">
        <v>30</v>
      </c>
      <c r="C24" s="76" t="s">
        <v>31</v>
      </c>
      <c r="D24" s="77" t="s">
        <v>32</v>
      </c>
      <c r="E24" s="78">
        <v>245</v>
      </c>
      <c r="F24" s="79"/>
      <c r="G24" s="74">
        <f>E24*F24</f>
        <v>0</v>
      </c>
      <c r="H24" s="18"/>
      <c r="I24" s="14"/>
      <c r="J24" s="27"/>
      <c r="K24" s="28"/>
      <c r="L24" s="28"/>
      <c r="M24" s="28"/>
    </row>
    <row r="25" spans="1:13" s="26" customFormat="1" ht="15" x14ac:dyDescent="0.25">
      <c r="A25" s="34"/>
      <c r="B25" s="34"/>
      <c r="C25" s="34"/>
      <c r="D25" s="34"/>
      <c r="E25" s="34"/>
      <c r="F25" s="34"/>
      <c r="G25" s="34"/>
      <c r="H25" s="18"/>
      <c r="I25" s="14"/>
      <c r="J25" s="27"/>
      <c r="K25" s="28"/>
      <c r="L25" s="28"/>
      <c r="M25" s="28"/>
    </row>
    <row r="26" spans="1:13" s="26" customFormat="1" ht="15" x14ac:dyDescent="0.25">
      <c r="A26" s="35"/>
      <c r="B26" s="36"/>
      <c r="C26" s="34"/>
      <c r="D26" s="34"/>
      <c r="E26" s="34"/>
      <c r="F26" s="34"/>
      <c r="G26" s="34"/>
      <c r="H26" s="18"/>
      <c r="I26" s="14"/>
      <c r="J26" s="27"/>
      <c r="K26" s="28"/>
      <c r="L26" s="28"/>
      <c r="M26" s="28"/>
    </row>
    <row r="27" spans="1:13" s="26" customFormat="1" x14ac:dyDescent="0.2">
      <c r="A27" s="11"/>
      <c r="B27" s="12"/>
      <c r="C27" s="12"/>
      <c r="D27" s="21"/>
      <c r="E27" s="32"/>
      <c r="F27" s="33"/>
      <c r="G27" s="18"/>
      <c r="H27" s="18"/>
      <c r="I27" s="14"/>
      <c r="J27" s="27"/>
      <c r="K27" s="28"/>
      <c r="L27" s="28"/>
      <c r="M27" s="28"/>
    </row>
    <row r="28" spans="1:13" s="26" customFormat="1" ht="15" x14ac:dyDescent="0.25">
      <c r="A28" s="10"/>
      <c r="B28" s="10"/>
      <c r="C28" s="67" t="s">
        <v>33</v>
      </c>
      <c r="D28" s="67"/>
      <c r="E28" s="67"/>
      <c r="F28" s="67"/>
      <c r="G28" s="37">
        <f>SUM(G1:G27)</f>
        <v>0</v>
      </c>
      <c r="H28" s="18"/>
      <c r="I28" s="14"/>
      <c r="J28" s="27"/>
      <c r="K28" s="28"/>
      <c r="L28" s="28"/>
      <c r="M28" s="28"/>
    </row>
    <row r="29" spans="1:13" s="26" customFormat="1" ht="22.5" customHeight="1" x14ac:dyDescent="0.25">
      <c r="A29" s="10"/>
      <c r="B29" s="10"/>
      <c r="C29" s="38"/>
      <c r="D29" s="38"/>
      <c r="E29" s="38"/>
      <c r="F29" s="38"/>
      <c r="G29" s="39"/>
      <c r="H29" s="18"/>
      <c r="I29" s="14"/>
      <c r="J29" s="27"/>
      <c r="K29" s="28"/>
      <c r="L29" s="28"/>
      <c r="M29" s="28"/>
    </row>
    <row r="30" spans="1:13" s="26" customFormat="1" ht="15" x14ac:dyDescent="0.25">
      <c r="A30" s="10" t="s">
        <v>10</v>
      </c>
      <c r="B30" s="10"/>
      <c r="C30" s="66" t="s">
        <v>34</v>
      </c>
      <c r="D30" s="66"/>
      <c r="E30" s="66"/>
      <c r="F30" s="66"/>
      <c r="G30" s="66"/>
      <c r="H30" s="18"/>
      <c r="I30" s="14"/>
      <c r="J30" s="27"/>
      <c r="K30" s="28"/>
      <c r="L30" s="28"/>
      <c r="M30" s="28"/>
    </row>
    <row r="31" spans="1:13" s="26" customFormat="1" ht="15" x14ac:dyDescent="0.25">
      <c r="A31" s="10"/>
      <c r="B31" s="10"/>
      <c r="C31" s="38"/>
      <c r="D31" s="38"/>
      <c r="E31" s="38"/>
      <c r="F31" s="38"/>
      <c r="G31" s="39"/>
      <c r="H31" s="18"/>
      <c r="I31" s="14"/>
      <c r="J31" s="27"/>
      <c r="K31" s="28"/>
      <c r="L31" s="28"/>
      <c r="M31" s="28"/>
    </row>
    <row r="32" spans="1:13" s="26" customFormat="1" ht="60.75" customHeight="1" x14ac:dyDescent="0.2">
      <c r="A32" s="68" t="s">
        <v>10</v>
      </c>
      <c r="B32" s="69" t="s">
        <v>6</v>
      </c>
      <c r="C32" s="76" t="s">
        <v>35</v>
      </c>
      <c r="D32" s="71" t="s">
        <v>36</v>
      </c>
      <c r="E32" s="94" t="s">
        <v>37</v>
      </c>
      <c r="F32" s="95"/>
      <c r="G32" s="74">
        <f>E32*F32</f>
        <v>0</v>
      </c>
      <c r="H32" s="18"/>
      <c r="I32" s="14"/>
      <c r="J32" s="27"/>
      <c r="K32" s="28"/>
      <c r="L32" s="28"/>
      <c r="M32" s="28"/>
    </row>
    <row r="33" spans="1:13" s="26" customFormat="1" ht="15" x14ac:dyDescent="0.25">
      <c r="A33" s="10"/>
      <c r="B33" s="10"/>
      <c r="C33" s="38"/>
      <c r="D33" s="38"/>
      <c r="E33" s="38"/>
      <c r="F33" s="38"/>
      <c r="G33" s="18"/>
      <c r="H33" s="18"/>
      <c r="I33" s="14"/>
      <c r="J33" s="27"/>
      <c r="K33" s="28"/>
      <c r="L33" s="28"/>
      <c r="M33" s="28"/>
    </row>
    <row r="34" spans="1:13" s="26" customFormat="1" ht="85.5" x14ac:dyDescent="0.25">
      <c r="A34" s="80" t="s">
        <v>10</v>
      </c>
      <c r="B34" s="81" t="s">
        <v>10</v>
      </c>
      <c r="C34" s="96" t="s">
        <v>38</v>
      </c>
      <c r="D34" s="97"/>
      <c r="E34" s="97"/>
      <c r="F34" s="97"/>
      <c r="G34" s="85"/>
      <c r="H34" s="18"/>
      <c r="I34" s="14"/>
      <c r="J34" s="27"/>
      <c r="K34" s="28"/>
      <c r="L34" s="28"/>
      <c r="M34" s="28"/>
    </row>
    <row r="35" spans="1:13" s="26" customFormat="1" ht="28.5" x14ac:dyDescent="0.25">
      <c r="A35" s="98"/>
      <c r="B35" s="99"/>
      <c r="C35" s="100" t="s">
        <v>39</v>
      </c>
      <c r="D35" s="38"/>
      <c r="E35" s="38"/>
      <c r="F35" s="38"/>
      <c r="G35" s="101"/>
      <c r="H35" s="18"/>
      <c r="I35" s="14"/>
      <c r="J35" s="27"/>
      <c r="K35" s="28"/>
      <c r="L35" s="28"/>
      <c r="M35" s="28"/>
    </row>
    <row r="36" spans="1:13" s="26" customFormat="1" x14ac:dyDescent="0.2">
      <c r="A36" s="98"/>
      <c r="B36" s="99"/>
      <c r="C36" s="100" t="s">
        <v>40</v>
      </c>
      <c r="D36" s="102" t="s">
        <v>41</v>
      </c>
      <c r="E36" s="103">
        <v>70</v>
      </c>
      <c r="F36" s="106"/>
      <c r="G36" s="101">
        <f t="shared" ref="G36:G41" si="2">E36*F36</f>
        <v>0</v>
      </c>
      <c r="H36" s="18"/>
      <c r="I36" s="14"/>
      <c r="J36" s="27"/>
      <c r="K36" s="28"/>
      <c r="L36" s="28"/>
      <c r="M36" s="28"/>
    </row>
    <row r="37" spans="1:13" s="26" customFormat="1" x14ac:dyDescent="0.2">
      <c r="A37" s="86"/>
      <c r="B37" s="87"/>
      <c r="C37" s="104" t="s">
        <v>42</v>
      </c>
      <c r="D37" s="88" t="s">
        <v>41</v>
      </c>
      <c r="E37" s="105">
        <v>70</v>
      </c>
      <c r="F37" s="107"/>
      <c r="G37" s="91">
        <f t="shared" si="2"/>
        <v>0</v>
      </c>
      <c r="H37" s="18"/>
      <c r="I37" s="14"/>
      <c r="J37" s="27"/>
      <c r="K37" s="28"/>
      <c r="L37" s="28"/>
      <c r="M37" s="28"/>
    </row>
    <row r="38" spans="1:13" s="26" customFormat="1" ht="15" x14ac:dyDescent="0.25">
      <c r="A38" s="11"/>
      <c r="B38" s="12"/>
      <c r="C38" s="38"/>
      <c r="D38" s="38"/>
      <c r="E38" s="38"/>
      <c r="F38" s="38"/>
      <c r="G38" s="18"/>
      <c r="H38" s="18"/>
      <c r="I38" s="14"/>
      <c r="J38" s="27"/>
      <c r="K38" s="28"/>
      <c r="L38" s="28"/>
      <c r="M38" s="28"/>
    </row>
    <row r="39" spans="1:13" s="26" customFormat="1" ht="28.5" x14ac:dyDescent="0.2">
      <c r="A39" s="68" t="s">
        <v>10</v>
      </c>
      <c r="B39" s="69" t="s">
        <v>13</v>
      </c>
      <c r="C39" s="76" t="s">
        <v>43</v>
      </c>
      <c r="D39" s="71" t="s">
        <v>44</v>
      </c>
      <c r="E39" s="94" t="s">
        <v>37</v>
      </c>
      <c r="F39" s="95"/>
      <c r="G39" s="74">
        <f t="shared" si="2"/>
        <v>0</v>
      </c>
      <c r="H39" s="18"/>
      <c r="I39" s="14"/>
      <c r="J39" s="27"/>
      <c r="K39" s="28"/>
      <c r="L39" s="28"/>
      <c r="M39" s="28"/>
    </row>
    <row r="40" spans="1:13" s="26" customFormat="1" ht="15" x14ac:dyDescent="0.25">
      <c r="A40" s="11"/>
      <c r="B40" s="12"/>
      <c r="C40" s="38"/>
      <c r="D40" s="38"/>
      <c r="E40" s="38"/>
      <c r="F40" s="38"/>
      <c r="G40" s="18"/>
      <c r="H40" s="18"/>
      <c r="I40" s="14"/>
      <c r="J40" s="27"/>
      <c r="K40" s="28"/>
      <c r="L40" s="28"/>
      <c r="M40" s="28"/>
    </row>
    <row r="41" spans="1:13" s="26" customFormat="1" ht="90.75" customHeight="1" x14ac:dyDescent="0.2">
      <c r="A41" s="68" t="s">
        <v>10</v>
      </c>
      <c r="B41" s="69" t="s">
        <v>17</v>
      </c>
      <c r="C41" s="69" t="s">
        <v>45</v>
      </c>
      <c r="D41" s="71" t="s">
        <v>36</v>
      </c>
      <c r="E41" s="94">
        <v>1</v>
      </c>
      <c r="F41" s="79"/>
      <c r="G41" s="74">
        <f t="shared" si="2"/>
        <v>0</v>
      </c>
      <c r="H41" s="29"/>
      <c r="I41" s="18"/>
    </row>
    <row r="42" spans="1:13" s="26" customFormat="1" x14ac:dyDescent="0.2">
      <c r="A42" s="11"/>
      <c r="B42" s="12"/>
      <c r="C42" s="12"/>
      <c r="D42" s="14"/>
      <c r="E42" s="40"/>
      <c r="F42" s="23"/>
      <c r="G42" s="25"/>
      <c r="H42" s="29"/>
      <c r="I42" s="18"/>
    </row>
    <row r="43" spans="1:13" s="26" customFormat="1" ht="28.5" x14ac:dyDescent="0.2">
      <c r="A43" s="68" t="s">
        <v>10</v>
      </c>
      <c r="B43" s="69" t="s">
        <v>19</v>
      </c>
      <c r="C43" s="76" t="s">
        <v>46</v>
      </c>
      <c r="D43" s="71" t="s">
        <v>44</v>
      </c>
      <c r="E43" s="108">
        <v>1</v>
      </c>
      <c r="F43" s="79"/>
      <c r="G43" s="109">
        <f>F43</f>
        <v>0</v>
      </c>
      <c r="H43" s="18"/>
      <c r="I43" s="18"/>
    </row>
    <row r="44" spans="1:13" s="26" customFormat="1" x14ac:dyDescent="0.2">
      <c r="A44" s="11"/>
      <c r="B44" s="12"/>
      <c r="C44" s="20"/>
      <c r="D44" s="14"/>
      <c r="E44" s="41"/>
      <c r="F44" s="23"/>
      <c r="G44" s="25"/>
      <c r="H44" s="29"/>
      <c r="I44" s="18"/>
    </row>
    <row r="45" spans="1:13" s="26" customFormat="1" ht="13.5" customHeight="1" x14ac:dyDescent="0.2">
      <c r="A45" s="11"/>
      <c r="B45" s="12"/>
      <c r="C45" s="17"/>
      <c r="D45" s="14"/>
      <c r="E45" s="25"/>
      <c r="F45" s="23"/>
      <c r="G45" s="25"/>
      <c r="H45" s="29"/>
      <c r="I45" s="18"/>
    </row>
    <row r="46" spans="1:13" s="24" customFormat="1" ht="15" x14ac:dyDescent="0.25">
      <c r="A46" s="10"/>
      <c r="B46" s="10"/>
      <c r="C46" s="67" t="s">
        <v>47</v>
      </c>
      <c r="D46" s="67"/>
      <c r="E46" s="67"/>
      <c r="F46" s="67"/>
      <c r="G46" s="42">
        <f>SUM(G29:G45)</f>
        <v>0</v>
      </c>
    </row>
    <row r="47" spans="1:13" s="24" customFormat="1" ht="21.75" customHeight="1" x14ac:dyDescent="0.25">
      <c r="A47" s="10"/>
      <c r="B47" s="10"/>
      <c r="C47" s="38"/>
      <c r="D47" s="38"/>
      <c r="E47" s="38"/>
      <c r="F47" s="38"/>
      <c r="G47" s="43"/>
    </row>
    <row r="48" spans="1:13" s="24" customFormat="1" ht="15" x14ac:dyDescent="0.25">
      <c r="A48" s="10" t="s">
        <v>13</v>
      </c>
      <c r="B48" s="10"/>
      <c r="C48" s="66" t="s">
        <v>48</v>
      </c>
      <c r="D48" s="66"/>
      <c r="E48" s="66"/>
      <c r="F48" s="66"/>
      <c r="G48" s="66"/>
    </row>
    <row r="49" spans="1:9" s="24" customFormat="1" ht="10.5" customHeight="1" x14ac:dyDescent="0.25">
      <c r="A49" s="10"/>
      <c r="B49" s="10"/>
      <c r="C49" s="38"/>
      <c r="D49" s="38"/>
      <c r="E49" s="38"/>
      <c r="F49" s="38"/>
      <c r="G49" s="43"/>
    </row>
    <row r="50" spans="1:9" s="17" customFormat="1" ht="101.25" customHeight="1" x14ac:dyDescent="0.2">
      <c r="A50" s="80" t="s">
        <v>13</v>
      </c>
      <c r="B50" s="81" t="s">
        <v>6</v>
      </c>
      <c r="C50" s="96" t="s">
        <v>49</v>
      </c>
      <c r="D50" s="82"/>
      <c r="E50" s="110"/>
      <c r="F50" s="84"/>
      <c r="G50" s="85"/>
      <c r="H50" s="18"/>
      <c r="I50" s="18"/>
    </row>
    <row r="51" spans="1:9" s="17" customFormat="1" x14ac:dyDescent="0.2">
      <c r="A51" s="98"/>
      <c r="B51" s="99"/>
      <c r="C51" s="99" t="s">
        <v>50</v>
      </c>
      <c r="D51" s="102" t="s">
        <v>41</v>
      </c>
      <c r="E51" s="111">
        <v>55</v>
      </c>
      <c r="F51" s="112"/>
      <c r="G51" s="101">
        <f>E51*F51</f>
        <v>0</v>
      </c>
      <c r="I51" s="18"/>
    </row>
    <row r="52" spans="1:9" s="17" customFormat="1" x14ac:dyDescent="0.2">
      <c r="A52" s="98"/>
      <c r="B52" s="99"/>
      <c r="C52" s="99" t="s">
        <v>51</v>
      </c>
      <c r="D52" s="102" t="s">
        <v>41</v>
      </c>
      <c r="E52" s="111">
        <v>80</v>
      </c>
      <c r="F52" s="112"/>
      <c r="G52" s="101">
        <f>E52*F52</f>
        <v>0</v>
      </c>
      <c r="I52" s="18"/>
    </row>
    <row r="53" spans="1:9" s="17" customFormat="1" x14ac:dyDescent="0.2">
      <c r="A53" s="86"/>
      <c r="B53" s="87"/>
      <c r="C53" s="87" t="s">
        <v>52</v>
      </c>
      <c r="D53" s="88" t="s">
        <v>41</v>
      </c>
      <c r="E53" s="113">
        <v>7</v>
      </c>
      <c r="F53" s="90"/>
      <c r="G53" s="91">
        <f>E53*F53</f>
        <v>0</v>
      </c>
      <c r="I53" s="18"/>
    </row>
    <row r="54" spans="1:9" s="17" customFormat="1" x14ac:dyDescent="0.2">
      <c r="A54" s="11"/>
      <c r="B54" s="12"/>
      <c r="C54" s="12"/>
      <c r="D54" s="14"/>
      <c r="E54" s="44"/>
      <c r="F54" s="23"/>
      <c r="G54" s="25"/>
      <c r="I54" s="45"/>
    </row>
    <row r="55" spans="1:9" s="17" customFormat="1" ht="57" hidden="1" x14ac:dyDescent="0.2">
      <c r="A55" s="46" t="s">
        <v>10</v>
      </c>
      <c r="B55" s="47" t="s">
        <v>53</v>
      </c>
      <c r="C55" s="48" t="s">
        <v>54</v>
      </c>
      <c r="D55" s="49" t="s">
        <v>27</v>
      </c>
      <c r="E55" s="44">
        <v>1</v>
      </c>
      <c r="F55" s="23"/>
      <c r="G55" s="18">
        <f>E55*F55</f>
        <v>0</v>
      </c>
      <c r="I55" s="18"/>
    </row>
    <row r="56" spans="1:9" s="17" customFormat="1" x14ac:dyDescent="0.2">
      <c r="A56" s="46"/>
      <c r="B56" s="47"/>
      <c r="C56" s="47"/>
      <c r="D56" s="49"/>
      <c r="E56" s="44"/>
      <c r="F56" s="23"/>
      <c r="G56" s="25"/>
      <c r="I56" s="45"/>
    </row>
    <row r="57" spans="1:9" s="17" customFormat="1" ht="129" x14ac:dyDescent="0.2">
      <c r="A57" s="11" t="s">
        <v>13</v>
      </c>
      <c r="B57" s="12" t="s">
        <v>10</v>
      </c>
      <c r="C57" s="20" t="s">
        <v>55</v>
      </c>
      <c r="D57" s="14"/>
      <c r="E57" s="44"/>
      <c r="F57" s="23"/>
      <c r="G57" s="18"/>
      <c r="I57" s="45"/>
    </row>
    <row r="58" spans="1:9" s="17" customFormat="1" ht="28.5" x14ac:dyDescent="0.2">
      <c r="A58" s="11"/>
      <c r="B58" s="12"/>
      <c r="C58" s="20" t="s">
        <v>56</v>
      </c>
      <c r="D58" s="14" t="s">
        <v>27</v>
      </c>
      <c r="E58" s="44">
        <v>12</v>
      </c>
      <c r="F58" s="23"/>
      <c r="G58" s="18">
        <f>E58*F58</f>
        <v>0</v>
      </c>
      <c r="I58" s="45"/>
    </row>
    <row r="59" spans="1:9" s="17" customFormat="1" x14ac:dyDescent="0.2">
      <c r="A59" s="11"/>
      <c r="B59" s="12"/>
      <c r="C59" s="20"/>
      <c r="D59" s="14"/>
      <c r="E59" s="44"/>
      <c r="F59" s="23"/>
      <c r="G59" s="18"/>
      <c r="I59" s="45"/>
    </row>
    <row r="60" spans="1:9" s="17" customFormat="1" ht="99.75" x14ac:dyDescent="0.2">
      <c r="A60" s="11" t="s">
        <v>13</v>
      </c>
      <c r="B60" s="12" t="s">
        <v>13</v>
      </c>
      <c r="C60" s="20" t="s">
        <v>57</v>
      </c>
      <c r="D60" s="14"/>
      <c r="E60" s="44"/>
      <c r="F60" s="23"/>
      <c r="G60" s="18"/>
      <c r="I60" s="45"/>
    </row>
    <row r="61" spans="1:9" s="17" customFormat="1" ht="43.5" x14ac:dyDescent="0.2">
      <c r="A61" s="11"/>
      <c r="B61" s="12"/>
      <c r="C61" s="20" t="s">
        <v>58</v>
      </c>
      <c r="D61" s="14" t="s">
        <v>27</v>
      </c>
      <c r="E61" s="44">
        <v>4</v>
      </c>
      <c r="F61" s="23"/>
      <c r="G61" s="18">
        <f>E61*F61</f>
        <v>0</v>
      </c>
      <c r="I61" s="45"/>
    </row>
    <row r="62" spans="1:9" s="17" customFormat="1" x14ac:dyDescent="0.2">
      <c r="A62" s="11"/>
      <c r="B62" s="12"/>
      <c r="C62" s="20"/>
      <c r="D62" s="14"/>
      <c r="E62" s="44"/>
      <c r="F62" s="23"/>
      <c r="G62" s="18"/>
      <c r="I62" s="45"/>
    </row>
    <row r="63" spans="1:9" s="17" customFormat="1" x14ac:dyDescent="0.2">
      <c r="A63" s="11"/>
      <c r="B63" s="12"/>
      <c r="C63" s="20"/>
      <c r="D63" s="14"/>
      <c r="E63" s="44"/>
      <c r="F63" s="23"/>
      <c r="G63" s="18"/>
      <c r="I63" s="45"/>
    </row>
    <row r="64" spans="1:9" s="17" customFormat="1" ht="114" x14ac:dyDescent="0.2">
      <c r="A64" s="68" t="s">
        <v>13</v>
      </c>
      <c r="B64" s="69" t="s">
        <v>17</v>
      </c>
      <c r="C64" s="76" t="s">
        <v>59</v>
      </c>
      <c r="D64" s="71" t="s">
        <v>27</v>
      </c>
      <c r="E64" s="114">
        <v>1</v>
      </c>
      <c r="F64" s="79"/>
      <c r="G64" s="74">
        <f>E64*F64</f>
        <v>0</v>
      </c>
      <c r="I64" s="45"/>
    </row>
    <row r="65" spans="1:9" s="17" customFormat="1" x14ac:dyDescent="0.2">
      <c r="A65" s="11"/>
      <c r="B65" s="12"/>
      <c r="C65" s="20"/>
      <c r="I65" s="45"/>
    </row>
    <row r="66" spans="1:9" s="17" customFormat="1" ht="114" x14ac:dyDescent="0.2">
      <c r="A66" s="68" t="s">
        <v>13</v>
      </c>
      <c r="B66" s="69" t="s">
        <v>19</v>
      </c>
      <c r="C66" s="76" t="s">
        <v>60</v>
      </c>
      <c r="D66" s="71" t="s">
        <v>27</v>
      </c>
      <c r="E66" s="114">
        <v>1</v>
      </c>
      <c r="F66" s="79"/>
      <c r="G66" s="74">
        <f>E66*F66</f>
        <v>0</v>
      </c>
      <c r="I66" s="45"/>
    </row>
    <row r="67" spans="1:9" s="17" customFormat="1" x14ac:dyDescent="0.2">
      <c r="A67" s="11"/>
      <c r="B67" s="12"/>
      <c r="C67" s="20"/>
      <c r="I67" s="45"/>
    </row>
    <row r="68" spans="1:9" s="17" customFormat="1" x14ac:dyDescent="0.2">
      <c r="A68" s="11"/>
      <c r="B68" s="12"/>
      <c r="C68" s="20"/>
      <c r="G68" s="18"/>
      <c r="I68" s="45"/>
    </row>
    <row r="69" spans="1:9" s="34" customFormat="1" ht="85.5" x14ac:dyDescent="0.25">
      <c r="A69" s="68" t="s">
        <v>13</v>
      </c>
      <c r="B69" s="69" t="s">
        <v>21</v>
      </c>
      <c r="C69" s="76" t="s">
        <v>61</v>
      </c>
      <c r="D69" s="71"/>
      <c r="E69" s="114"/>
      <c r="F69" s="79"/>
      <c r="G69" s="74"/>
      <c r="I69" s="50"/>
    </row>
    <row r="70" spans="1:9" s="17" customFormat="1" x14ac:dyDescent="0.2">
      <c r="A70" s="11"/>
      <c r="B70" s="12"/>
      <c r="C70" s="20"/>
      <c r="D70" s="17" t="s">
        <v>27</v>
      </c>
      <c r="E70" s="17">
        <v>1</v>
      </c>
      <c r="G70" s="18">
        <f t="shared" ref="G70:G74" si="3">E70*F70</f>
        <v>0</v>
      </c>
      <c r="I70" s="45"/>
    </row>
    <row r="71" spans="1:9" s="17" customFormat="1" x14ac:dyDescent="0.2">
      <c r="A71" s="11"/>
      <c r="B71" s="12"/>
      <c r="C71" s="20"/>
      <c r="G71" s="18"/>
      <c r="I71" s="45"/>
    </row>
    <row r="72" spans="1:9" s="17" customFormat="1" ht="34.5" customHeight="1" x14ac:dyDescent="0.2">
      <c r="A72" s="11" t="s">
        <v>13</v>
      </c>
      <c r="B72" s="12" t="s">
        <v>23</v>
      </c>
      <c r="C72" s="20" t="s">
        <v>62</v>
      </c>
      <c r="D72" s="17" t="s">
        <v>27</v>
      </c>
      <c r="E72" s="17">
        <v>1</v>
      </c>
      <c r="G72" s="18">
        <f t="shared" si="3"/>
        <v>0</v>
      </c>
      <c r="I72" s="45"/>
    </row>
    <row r="73" spans="1:9" s="17" customFormat="1" ht="17.25" customHeight="1" x14ac:dyDescent="0.2">
      <c r="A73" s="11"/>
      <c r="B73" s="12"/>
      <c r="C73" s="20"/>
      <c r="G73" s="18"/>
      <c r="I73" s="45"/>
    </row>
    <row r="74" spans="1:9" s="17" customFormat="1" ht="45" customHeight="1" x14ac:dyDescent="0.2">
      <c r="A74" s="11" t="s">
        <v>13</v>
      </c>
      <c r="B74" s="12" t="s">
        <v>25</v>
      </c>
      <c r="C74" s="20" t="s">
        <v>63</v>
      </c>
      <c r="D74" s="17" t="s">
        <v>36</v>
      </c>
      <c r="E74" s="17">
        <v>1</v>
      </c>
      <c r="G74" s="18">
        <f t="shared" si="3"/>
        <v>0</v>
      </c>
      <c r="I74" s="45"/>
    </row>
    <row r="75" spans="1:9" s="17" customFormat="1" x14ac:dyDescent="0.2">
      <c r="A75" s="11"/>
      <c r="B75" s="12"/>
      <c r="C75" s="20"/>
      <c r="I75" s="45"/>
    </row>
    <row r="76" spans="1:9" s="24" customFormat="1" ht="15" x14ac:dyDescent="0.25">
      <c r="A76" s="10"/>
      <c r="B76" s="10"/>
      <c r="C76" s="67" t="s">
        <v>64</v>
      </c>
      <c r="D76" s="67"/>
      <c r="E76" s="67"/>
      <c r="F76" s="67"/>
      <c r="G76" s="37">
        <f>SUM(G50:G70)</f>
        <v>0</v>
      </c>
    </row>
    <row r="77" spans="1:9" s="24" customFormat="1" ht="15" customHeight="1" x14ac:dyDescent="0.25">
      <c r="A77" s="10"/>
      <c r="B77" s="10"/>
      <c r="C77" s="38"/>
      <c r="D77" s="38"/>
      <c r="E77" s="38"/>
      <c r="F77" s="38"/>
      <c r="G77" s="39"/>
    </row>
    <row r="78" spans="1:9" s="24" customFormat="1" ht="15" customHeight="1" x14ac:dyDescent="0.25">
      <c r="A78" s="10"/>
      <c r="B78" s="10"/>
      <c r="C78" s="38"/>
      <c r="D78" s="38"/>
      <c r="E78" s="38"/>
      <c r="F78" s="38"/>
      <c r="G78" s="39"/>
    </row>
    <row r="79" spans="1:9" s="24" customFormat="1" ht="15" customHeight="1" x14ac:dyDescent="0.25">
      <c r="A79" s="10" t="s">
        <v>19</v>
      </c>
      <c r="B79" s="10"/>
      <c r="C79" s="66" t="s">
        <v>65</v>
      </c>
      <c r="D79" s="66"/>
      <c r="E79" s="66"/>
      <c r="F79" s="66"/>
      <c r="G79" s="66"/>
    </row>
    <row r="80" spans="1:9" s="24" customFormat="1" ht="15" customHeight="1" x14ac:dyDescent="0.25">
      <c r="A80" s="10"/>
      <c r="B80" s="10"/>
      <c r="C80" s="38"/>
      <c r="D80" s="38"/>
      <c r="E80" s="38"/>
      <c r="F80" s="38"/>
      <c r="G80" s="43"/>
    </row>
    <row r="81" spans="1:7" s="24" customFormat="1" ht="78.75" customHeight="1" x14ac:dyDescent="0.25">
      <c r="A81" s="19" t="s">
        <v>19</v>
      </c>
      <c r="B81" s="12" t="s">
        <v>6</v>
      </c>
      <c r="C81" s="20" t="s">
        <v>66</v>
      </c>
      <c r="D81" s="21" t="s">
        <v>9</v>
      </c>
      <c r="E81" s="22">
        <v>1</v>
      </c>
      <c r="F81" s="31"/>
      <c r="G81" s="18">
        <f>E81*F81</f>
        <v>0</v>
      </c>
    </row>
    <row r="82" spans="1:7" s="24" customFormat="1" ht="15" customHeight="1" x14ac:dyDescent="0.25">
      <c r="A82" s="10"/>
      <c r="B82" s="10"/>
      <c r="C82" s="38"/>
      <c r="D82" s="38"/>
      <c r="E82" s="38"/>
      <c r="F82" s="38"/>
      <c r="G82" s="39"/>
    </row>
    <row r="83" spans="1:7" s="24" customFormat="1" ht="15" customHeight="1" x14ac:dyDescent="0.25">
      <c r="A83" s="10"/>
      <c r="B83" s="10"/>
      <c r="C83" s="67" t="s">
        <v>67</v>
      </c>
      <c r="D83" s="67"/>
      <c r="E83" s="67"/>
      <c r="F83" s="67"/>
      <c r="G83" s="37">
        <f>SUM(G78:G80)</f>
        <v>0</v>
      </c>
    </row>
    <row r="84" spans="1:7" s="24" customFormat="1" ht="15" customHeight="1" x14ac:dyDescent="0.25">
      <c r="A84" s="10"/>
      <c r="B84" s="10"/>
      <c r="D84" s="38"/>
      <c r="E84" s="38"/>
      <c r="F84" s="38"/>
      <c r="G84" s="39"/>
    </row>
    <row r="85" spans="1:7" s="24" customFormat="1" ht="15" customHeight="1" x14ac:dyDescent="0.25">
      <c r="A85" s="10"/>
      <c r="B85" s="10"/>
      <c r="D85" s="38"/>
      <c r="E85" s="38"/>
      <c r="F85" s="38"/>
      <c r="G85" s="39"/>
    </row>
    <row r="86" spans="1:7" s="24" customFormat="1" ht="15" customHeight="1" x14ac:dyDescent="0.25">
      <c r="A86" s="10"/>
      <c r="B86" s="10"/>
      <c r="D86" s="38"/>
      <c r="E86" s="38"/>
      <c r="F86" s="38"/>
      <c r="G86" s="39"/>
    </row>
    <row r="87" spans="1:7" s="24" customFormat="1" ht="15" customHeight="1" x14ac:dyDescent="0.25">
      <c r="A87" s="10"/>
      <c r="B87" s="10"/>
      <c r="D87" s="38"/>
      <c r="E87" s="38"/>
      <c r="F87" s="38"/>
      <c r="G87" s="39"/>
    </row>
    <row r="88" spans="1:7" s="24" customFormat="1" ht="15" customHeight="1" x14ac:dyDescent="0.25">
      <c r="A88" s="10"/>
      <c r="B88" s="10"/>
      <c r="D88" s="38"/>
      <c r="E88" s="38"/>
      <c r="F88" s="38"/>
      <c r="G88" s="39"/>
    </row>
    <row r="89" spans="1:7" s="24" customFormat="1" ht="15" customHeight="1" x14ac:dyDescent="0.25">
      <c r="A89" s="10"/>
      <c r="B89" s="10"/>
      <c r="D89" s="38"/>
      <c r="E89" s="38"/>
      <c r="F89" s="38"/>
      <c r="G89" s="39"/>
    </row>
    <row r="90" spans="1:7" s="24" customFormat="1" ht="15" customHeight="1" x14ac:dyDescent="0.25">
      <c r="A90" s="10"/>
      <c r="B90" s="10"/>
      <c r="D90" s="38"/>
      <c r="E90" s="38"/>
      <c r="F90" s="38"/>
      <c r="G90" s="39"/>
    </row>
    <row r="91" spans="1:7" s="24" customFormat="1" ht="15" customHeight="1" x14ac:dyDescent="0.25">
      <c r="A91" s="10"/>
      <c r="B91" s="10"/>
      <c r="D91" s="38"/>
      <c r="E91" s="38"/>
      <c r="F91" s="38"/>
      <c r="G91" s="39"/>
    </row>
    <row r="92" spans="1:7" s="24" customFormat="1" ht="15" customHeight="1" x14ac:dyDescent="0.25">
      <c r="A92" s="10"/>
      <c r="B92" s="10"/>
      <c r="D92" s="38"/>
      <c r="E92" s="38"/>
      <c r="F92" s="38"/>
      <c r="G92" s="39"/>
    </row>
    <row r="93" spans="1:7" s="24" customFormat="1" ht="15" customHeight="1" x14ac:dyDescent="0.25">
      <c r="A93" s="10"/>
      <c r="B93" s="10"/>
      <c r="D93" s="38"/>
      <c r="E93" s="38"/>
      <c r="F93" s="38"/>
      <c r="G93" s="39"/>
    </row>
    <row r="94" spans="1:7" s="24" customFormat="1" ht="15" customHeight="1" x14ac:dyDescent="0.25">
      <c r="A94" s="10"/>
      <c r="B94" s="10"/>
      <c r="D94" s="38"/>
      <c r="E94" s="38"/>
      <c r="F94" s="38"/>
      <c r="G94" s="39"/>
    </row>
    <row r="95" spans="1:7" s="24" customFormat="1" ht="15" customHeight="1" x14ac:dyDescent="0.25">
      <c r="A95" s="10"/>
      <c r="B95" s="10"/>
      <c r="D95" s="38"/>
      <c r="E95" s="38"/>
      <c r="F95" s="38"/>
      <c r="G95" s="39"/>
    </row>
    <row r="96" spans="1:7" s="24" customFormat="1" ht="15" customHeight="1" x14ac:dyDescent="0.25">
      <c r="A96" s="10"/>
      <c r="B96" s="10"/>
      <c r="D96" s="38"/>
      <c r="E96" s="38"/>
      <c r="F96" s="38"/>
      <c r="G96" s="39"/>
    </row>
    <row r="97" spans="1:7" s="24" customFormat="1" ht="15" customHeight="1" x14ac:dyDescent="0.25">
      <c r="A97" s="10"/>
      <c r="B97" s="10"/>
      <c r="D97" s="38"/>
      <c r="E97" s="38"/>
      <c r="F97" s="38"/>
      <c r="G97" s="39"/>
    </row>
    <row r="98" spans="1:7" s="24" customFormat="1" ht="15" customHeight="1" x14ac:dyDescent="0.25">
      <c r="A98" s="10"/>
      <c r="B98" s="10"/>
      <c r="D98" s="38"/>
      <c r="E98" s="38"/>
      <c r="F98" s="38"/>
      <c r="G98" s="39"/>
    </row>
    <row r="99" spans="1:7" s="24" customFormat="1" ht="15" customHeight="1" x14ac:dyDescent="0.25">
      <c r="A99" s="10"/>
      <c r="B99" s="10"/>
      <c r="D99" s="38"/>
      <c r="E99" s="38"/>
      <c r="F99" s="38"/>
      <c r="G99" s="39"/>
    </row>
    <row r="100" spans="1:7" s="24" customFormat="1" ht="15" customHeight="1" x14ac:dyDescent="0.25">
      <c r="A100" s="10"/>
      <c r="B100" s="10"/>
      <c r="D100" s="38"/>
      <c r="E100" s="38"/>
      <c r="F100" s="38"/>
      <c r="G100" s="39"/>
    </row>
    <row r="101" spans="1:7" s="24" customFormat="1" ht="15" customHeight="1" x14ac:dyDescent="0.25">
      <c r="A101" s="10"/>
      <c r="B101" s="10"/>
      <c r="D101" s="38"/>
      <c r="E101" s="38"/>
      <c r="F101" s="38"/>
      <c r="G101" s="39"/>
    </row>
    <row r="102" spans="1:7" s="24" customFormat="1" ht="15" customHeight="1" x14ac:dyDescent="0.25">
      <c r="A102" s="10"/>
      <c r="B102" s="10"/>
      <c r="D102" s="38"/>
      <c r="E102" s="38"/>
      <c r="F102" s="38"/>
      <c r="G102" s="39"/>
    </row>
    <row r="103" spans="1:7" s="24" customFormat="1" ht="15.75" x14ac:dyDescent="0.25">
      <c r="A103" s="10"/>
      <c r="B103" s="10"/>
      <c r="C103" s="51" t="s">
        <v>68</v>
      </c>
      <c r="D103" s="38"/>
      <c r="E103" s="38"/>
      <c r="F103" s="38"/>
      <c r="G103" s="43"/>
    </row>
    <row r="104" spans="1:7" s="24" customFormat="1" ht="15" x14ac:dyDescent="0.25">
      <c r="A104" s="10"/>
      <c r="B104" s="10"/>
      <c r="D104" s="38"/>
      <c r="E104" s="38"/>
      <c r="F104" s="38"/>
      <c r="G104" s="52"/>
    </row>
    <row r="105" spans="1:7" s="24" customFormat="1" ht="31.5" customHeight="1" x14ac:dyDescent="0.25">
      <c r="B105" s="53" t="s">
        <v>6</v>
      </c>
      <c r="C105" s="54" t="s">
        <v>7</v>
      </c>
      <c r="D105" s="55"/>
      <c r="E105" s="55"/>
      <c r="F105" s="55"/>
      <c r="G105" s="37">
        <f>G28</f>
        <v>0</v>
      </c>
    </row>
    <row r="106" spans="1:7" s="24" customFormat="1" ht="31.5" customHeight="1" x14ac:dyDescent="0.25">
      <c r="B106" s="53" t="s">
        <v>10</v>
      </c>
      <c r="C106" s="24" t="s">
        <v>69</v>
      </c>
      <c r="D106" s="55"/>
      <c r="E106" s="55"/>
      <c r="F106" s="55"/>
      <c r="G106" s="37">
        <f>G46</f>
        <v>0</v>
      </c>
    </row>
    <row r="107" spans="1:7" s="24" customFormat="1" ht="31.5" customHeight="1" x14ac:dyDescent="0.25">
      <c r="B107" s="53" t="s">
        <v>13</v>
      </c>
      <c r="C107" s="54" t="s">
        <v>48</v>
      </c>
      <c r="D107" s="55"/>
      <c r="E107" s="55"/>
      <c r="F107" s="55"/>
      <c r="G107" s="37">
        <f>G76</f>
        <v>0</v>
      </c>
    </row>
    <row r="108" spans="1:7" s="24" customFormat="1" ht="31.5" customHeight="1" x14ac:dyDescent="0.25">
      <c r="B108" s="53" t="s">
        <v>19</v>
      </c>
      <c r="C108" s="54" t="s">
        <v>65</v>
      </c>
      <c r="D108" s="55"/>
      <c r="E108" s="55"/>
      <c r="F108" s="55"/>
      <c r="G108" s="37"/>
    </row>
    <row r="109" spans="1:7" s="24" customFormat="1" ht="31.5" customHeight="1" x14ac:dyDescent="0.25">
      <c r="A109" s="10"/>
      <c r="B109" s="10"/>
      <c r="C109" s="54" t="s">
        <v>70</v>
      </c>
      <c r="D109" s="55"/>
      <c r="E109" s="55"/>
      <c r="F109" s="55"/>
      <c r="G109" s="37">
        <f>SUM(G105:G108)</f>
        <v>0</v>
      </c>
    </row>
    <row r="110" spans="1:7" s="24" customFormat="1" ht="31.5" customHeight="1" x14ac:dyDescent="0.25">
      <c r="A110" s="10"/>
      <c r="B110" s="10"/>
      <c r="C110" s="55" t="s">
        <v>71</v>
      </c>
      <c r="D110" s="55"/>
      <c r="E110" s="55"/>
      <c r="F110" s="55"/>
      <c r="G110" s="37">
        <f>G109*0.25</f>
        <v>0</v>
      </c>
    </row>
    <row r="111" spans="1:7" s="24" customFormat="1" ht="31.5" customHeight="1" x14ac:dyDescent="0.25">
      <c r="A111" s="10"/>
      <c r="B111" s="10"/>
      <c r="C111" s="56" t="s">
        <v>72</v>
      </c>
      <c r="D111" s="54"/>
      <c r="E111" s="57"/>
      <c r="F111" s="54"/>
      <c r="G111" s="37">
        <f>G109+G110</f>
        <v>0</v>
      </c>
    </row>
    <row r="112" spans="1:7" s="17" customFormat="1" x14ac:dyDescent="0.2">
      <c r="A112" s="58"/>
      <c r="B112" s="58"/>
      <c r="C112" s="59"/>
      <c r="E112" s="60"/>
    </row>
    <row r="113" spans="1:5" s="17" customFormat="1" x14ac:dyDescent="0.2">
      <c r="A113" s="58"/>
      <c r="B113" s="58"/>
      <c r="C113" s="59"/>
      <c r="E113" s="60"/>
    </row>
    <row r="114" spans="1:5" s="17" customFormat="1" x14ac:dyDescent="0.2">
      <c r="A114" s="58"/>
      <c r="B114" s="58"/>
      <c r="C114" s="59"/>
      <c r="E114" s="60"/>
    </row>
    <row r="115" spans="1:5" s="17" customFormat="1" x14ac:dyDescent="0.2">
      <c r="A115" s="58"/>
      <c r="B115" s="58"/>
      <c r="C115" s="59"/>
      <c r="E115" s="60"/>
    </row>
    <row r="116" spans="1:5" s="17" customFormat="1" x14ac:dyDescent="0.2">
      <c r="A116" s="58"/>
      <c r="B116" s="58"/>
      <c r="C116" s="59"/>
      <c r="E116" s="60"/>
    </row>
    <row r="117" spans="1:5" s="17" customFormat="1" x14ac:dyDescent="0.2">
      <c r="A117" s="58"/>
      <c r="B117" s="58"/>
      <c r="C117" s="59"/>
      <c r="E117" s="60"/>
    </row>
    <row r="118" spans="1:5" s="17" customFormat="1" x14ac:dyDescent="0.2">
      <c r="A118" s="58"/>
      <c r="B118" s="58"/>
      <c r="C118" s="59"/>
      <c r="E118" s="60"/>
    </row>
    <row r="119" spans="1:5" s="17" customFormat="1" x14ac:dyDescent="0.2">
      <c r="A119" s="58"/>
      <c r="B119" s="58"/>
      <c r="C119" s="59"/>
      <c r="E119" s="60"/>
    </row>
    <row r="120" spans="1:5" s="17" customFormat="1" x14ac:dyDescent="0.2">
      <c r="A120" s="58"/>
      <c r="B120" s="58"/>
      <c r="C120" s="59"/>
      <c r="E120" s="60"/>
    </row>
    <row r="121" spans="1:5" s="17" customFormat="1" x14ac:dyDescent="0.2">
      <c r="A121" s="58"/>
      <c r="B121" s="58"/>
      <c r="C121" s="59"/>
      <c r="E121" s="60"/>
    </row>
    <row r="122" spans="1:5" s="17" customFormat="1" x14ac:dyDescent="0.2">
      <c r="A122" s="58"/>
      <c r="B122" s="58"/>
      <c r="C122" s="59"/>
      <c r="E122" s="60"/>
    </row>
    <row r="123" spans="1:5" s="17" customFormat="1" x14ac:dyDescent="0.2">
      <c r="A123" s="58"/>
      <c r="B123" s="58"/>
      <c r="C123" s="59"/>
      <c r="E123" s="60"/>
    </row>
    <row r="124" spans="1:5" s="17" customFormat="1" x14ac:dyDescent="0.2">
      <c r="A124" s="58"/>
      <c r="B124" s="58"/>
      <c r="C124" s="59"/>
      <c r="E124" s="60"/>
    </row>
    <row r="125" spans="1:5" s="17" customFormat="1" x14ac:dyDescent="0.2">
      <c r="A125" s="58"/>
      <c r="B125" s="58"/>
      <c r="C125" s="59"/>
      <c r="E125" s="60"/>
    </row>
    <row r="126" spans="1:5" s="17" customFormat="1" x14ac:dyDescent="0.2">
      <c r="A126" s="58"/>
      <c r="B126" s="58"/>
      <c r="C126" s="59"/>
      <c r="E126" s="60"/>
    </row>
    <row r="127" spans="1:5" s="17" customFormat="1" x14ac:dyDescent="0.2">
      <c r="A127" s="58"/>
      <c r="B127" s="58"/>
      <c r="C127" s="59"/>
      <c r="E127" s="60"/>
    </row>
    <row r="128" spans="1:5" s="17" customFormat="1" x14ac:dyDescent="0.2">
      <c r="A128" s="58"/>
      <c r="B128" s="58"/>
      <c r="C128" s="59"/>
      <c r="E128" s="60"/>
    </row>
    <row r="129" spans="1:5" s="17" customFormat="1" x14ac:dyDescent="0.2">
      <c r="A129" s="58"/>
      <c r="B129" s="58"/>
      <c r="C129" s="59"/>
      <c r="E129" s="60"/>
    </row>
    <row r="130" spans="1:5" s="17" customFormat="1" x14ac:dyDescent="0.2">
      <c r="A130" s="58"/>
      <c r="B130" s="58"/>
      <c r="C130" s="59"/>
      <c r="E130" s="60"/>
    </row>
    <row r="131" spans="1:5" s="17" customFormat="1" x14ac:dyDescent="0.2">
      <c r="A131" s="58"/>
      <c r="B131" s="58"/>
      <c r="C131" s="59"/>
      <c r="E131" s="60"/>
    </row>
    <row r="132" spans="1:5" s="17" customFormat="1" x14ac:dyDescent="0.2">
      <c r="A132" s="58"/>
      <c r="B132" s="58"/>
      <c r="C132" s="59"/>
      <c r="E132" s="60"/>
    </row>
    <row r="133" spans="1:5" s="17" customFormat="1" x14ac:dyDescent="0.2">
      <c r="A133" s="58"/>
      <c r="B133" s="58"/>
      <c r="C133" s="59"/>
      <c r="E133" s="60"/>
    </row>
    <row r="134" spans="1:5" s="17" customFormat="1" x14ac:dyDescent="0.2">
      <c r="A134" s="58"/>
      <c r="B134" s="58"/>
      <c r="C134" s="59"/>
      <c r="E134" s="60"/>
    </row>
    <row r="135" spans="1:5" s="17" customFormat="1" x14ac:dyDescent="0.2">
      <c r="A135" s="58"/>
      <c r="B135" s="58"/>
      <c r="C135" s="59"/>
      <c r="E135" s="60"/>
    </row>
    <row r="136" spans="1:5" s="17" customFormat="1" x14ac:dyDescent="0.2">
      <c r="A136" s="58"/>
      <c r="B136" s="58"/>
      <c r="C136" s="59"/>
      <c r="E136" s="60"/>
    </row>
    <row r="137" spans="1:5" s="17" customFormat="1" x14ac:dyDescent="0.2">
      <c r="A137" s="58"/>
      <c r="B137" s="58"/>
      <c r="C137" s="59"/>
      <c r="E137" s="60"/>
    </row>
    <row r="138" spans="1:5" s="17" customFormat="1" x14ac:dyDescent="0.2">
      <c r="A138" s="58"/>
      <c r="B138" s="58"/>
      <c r="C138" s="59"/>
      <c r="E138" s="60"/>
    </row>
    <row r="139" spans="1:5" s="17" customFormat="1" x14ac:dyDescent="0.2">
      <c r="A139" s="58"/>
      <c r="B139" s="58"/>
      <c r="C139" s="59"/>
      <c r="E139" s="60"/>
    </row>
    <row r="140" spans="1:5" s="17" customFormat="1" x14ac:dyDescent="0.2">
      <c r="A140" s="58"/>
      <c r="B140" s="58"/>
      <c r="C140" s="59"/>
      <c r="E140" s="60"/>
    </row>
    <row r="141" spans="1:5" s="17" customFormat="1" x14ac:dyDescent="0.2">
      <c r="A141" s="58"/>
      <c r="B141" s="58"/>
      <c r="C141" s="59"/>
      <c r="E141" s="60"/>
    </row>
    <row r="142" spans="1:5" s="17" customFormat="1" x14ac:dyDescent="0.2">
      <c r="A142" s="58"/>
      <c r="B142" s="58"/>
      <c r="C142" s="59"/>
      <c r="E142" s="60"/>
    </row>
    <row r="143" spans="1:5" s="17" customFormat="1" x14ac:dyDescent="0.2">
      <c r="A143" s="58"/>
      <c r="B143" s="58"/>
      <c r="C143" s="59"/>
      <c r="E143" s="60"/>
    </row>
    <row r="144" spans="1:5" s="17" customFormat="1" x14ac:dyDescent="0.2">
      <c r="A144" s="58"/>
      <c r="B144" s="58"/>
      <c r="C144" s="59"/>
      <c r="E144" s="60"/>
    </row>
    <row r="145" spans="1:5" s="17" customFormat="1" x14ac:dyDescent="0.2">
      <c r="A145" s="58"/>
      <c r="B145" s="58"/>
      <c r="C145" s="59"/>
      <c r="E145" s="60"/>
    </row>
    <row r="146" spans="1:5" s="17" customFormat="1" x14ac:dyDescent="0.2">
      <c r="A146" s="58"/>
      <c r="B146" s="58"/>
      <c r="C146" s="59"/>
      <c r="E146" s="60"/>
    </row>
    <row r="147" spans="1:5" s="17" customFormat="1" x14ac:dyDescent="0.2">
      <c r="A147" s="58"/>
      <c r="B147" s="58"/>
      <c r="C147" s="59"/>
      <c r="E147" s="60"/>
    </row>
    <row r="148" spans="1:5" s="17" customFormat="1" x14ac:dyDescent="0.2">
      <c r="A148" s="58"/>
      <c r="B148" s="58"/>
      <c r="C148" s="59"/>
      <c r="E148" s="60"/>
    </row>
    <row r="149" spans="1:5" s="17" customFormat="1" x14ac:dyDescent="0.2">
      <c r="A149" s="58"/>
      <c r="B149" s="58"/>
      <c r="C149" s="59"/>
      <c r="E149" s="60"/>
    </row>
    <row r="150" spans="1:5" s="17" customFormat="1" x14ac:dyDescent="0.2">
      <c r="A150" s="58"/>
      <c r="B150" s="58"/>
      <c r="C150" s="59"/>
      <c r="E150" s="60"/>
    </row>
    <row r="151" spans="1:5" s="17" customFormat="1" x14ac:dyDescent="0.2">
      <c r="A151" s="58"/>
      <c r="B151" s="58"/>
      <c r="C151" s="59"/>
      <c r="E151" s="60"/>
    </row>
    <row r="152" spans="1:5" s="17" customFormat="1" x14ac:dyDescent="0.2">
      <c r="A152" s="58"/>
      <c r="B152" s="58"/>
      <c r="C152" s="59"/>
      <c r="E152" s="60"/>
    </row>
    <row r="153" spans="1:5" s="17" customFormat="1" x14ac:dyDescent="0.2">
      <c r="A153" s="58"/>
      <c r="B153" s="58"/>
      <c r="C153" s="59"/>
      <c r="E153" s="60"/>
    </row>
    <row r="154" spans="1:5" s="17" customFormat="1" x14ac:dyDescent="0.2">
      <c r="A154" s="58"/>
      <c r="B154" s="58"/>
      <c r="C154" s="59"/>
      <c r="E154" s="60"/>
    </row>
    <row r="155" spans="1:5" s="17" customFormat="1" x14ac:dyDescent="0.2">
      <c r="A155" s="58"/>
      <c r="B155" s="58"/>
      <c r="C155" s="59"/>
      <c r="E155" s="60"/>
    </row>
    <row r="156" spans="1:5" s="17" customFormat="1" x14ac:dyDescent="0.2">
      <c r="A156" s="58"/>
      <c r="B156" s="58"/>
      <c r="C156" s="59"/>
      <c r="E156" s="60"/>
    </row>
    <row r="157" spans="1:5" s="17" customFormat="1" x14ac:dyDescent="0.2">
      <c r="A157" s="58"/>
      <c r="B157" s="58"/>
      <c r="C157" s="59"/>
      <c r="E157" s="60"/>
    </row>
    <row r="158" spans="1:5" s="17" customFormat="1" x14ac:dyDescent="0.2">
      <c r="A158" s="58"/>
      <c r="B158" s="58"/>
      <c r="C158" s="59"/>
      <c r="E158" s="60"/>
    </row>
    <row r="159" spans="1:5" s="17" customFormat="1" x14ac:dyDescent="0.2">
      <c r="A159" s="58"/>
      <c r="B159" s="58"/>
      <c r="C159" s="59"/>
      <c r="E159" s="60"/>
    </row>
    <row r="160" spans="1:5" s="17" customFormat="1" x14ac:dyDescent="0.2">
      <c r="A160" s="58"/>
      <c r="B160" s="58"/>
      <c r="C160" s="59"/>
      <c r="E160" s="60"/>
    </row>
    <row r="161" spans="1:5" s="17" customFormat="1" x14ac:dyDescent="0.2">
      <c r="A161" s="58"/>
      <c r="B161" s="58"/>
      <c r="C161" s="59"/>
      <c r="E161" s="60"/>
    </row>
    <row r="162" spans="1:5" s="17" customFormat="1" x14ac:dyDescent="0.2">
      <c r="A162" s="58"/>
      <c r="B162" s="58"/>
      <c r="C162" s="59"/>
      <c r="E162" s="60"/>
    </row>
    <row r="163" spans="1:5" s="17" customFormat="1" x14ac:dyDescent="0.2">
      <c r="A163" s="58"/>
      <c r="B163" s="58"/>
      <c r="C163" s="59"/>
      <c r="E163" s="60"/>
    </row>
    <row r="164" spans="1:5" s="17" customFormat="1" x14ac:dyDescent="0.2">
      <c r="A164" s="58"/>
      <c r="B164" s="58"/>
      <c r="C164" s="59"/>
      <c r="E164" s="60"/>
    </row>
    <row r="165" spans="1:5" s="17" customFormat="1" x14ac:dyDescent="0.2">
      <c r="A165" s="58"/>
      <c r="B165" s="58"/>
      <c r="C165" s="59"/>
      <c r="E165" s="60"/>
    </row>
    <row r="166" spans="1:5" s="17" customFormat="1" x14ac:dyDescent="0.2">
      <c r="A166" s="58"/>
      <c r="B166" s="58"/>
      <c r="C166" s="59"/>
      <c r="E166" s="60"/>
    </row>
    <row r="167" spans="1:5" s="17" customFormat="1" x14ac:dyDescent="0.2">
      <c r="A167" s="58"/>
      <c r="B167" s="58"/>
      <c r="C167" s="59"/>
      <c r="E167" s="60"/>
    </row>
    <row r="168" spans="1:5" s="17" customFormat="1" x14ac:dyDescent="0.2">
      <c r="A168" s="58"/>
      <c r="B168" s="58"/>
      <c r="C168" s="59"/>
      <c r="E168" s="60"/>
    </row>
    <row r="169" spans="1:5" s="17" customFormat="1" x14ac:dyDescent="0.2">
      <c r="A169" s="58"/>
      <c r="B169" s="58"/>
      <c r="C169" s="59"/>
      <c r="E169" s="60"/>
    </row>
    <row r="170" spans="1:5" s="17" customFormat="1" x14ac:dyDescent="0.2">
      <c r="A170" s="58"/>
      <c r="B170" s="58"/>
      <c r="C170" s="59"/>
      <c r="E170" s="60"/>
    </row>
    <row r="171" spans="1:5" s="17" customFormat="1" x14ac:dyDescent="0.2">
      <c r="A171" s="58"/>
      <c r="B171" s="58"/>
      <c r="C171" s="59"/>
      <c r="E171" s="60"/>
    </row>
    <row r="172" spans="1:5" s="17" customFormat="1" x14ac:dyDescent="0.2">
      <c r="A172" s="58"/>
      <c r="B172" s="58"/>
      <c r="C172" s="59"/>
      <c r="E172" s="60"/>
    </row>
    <row r="173" spans="1:5" s="17" customFormat="1" x14ac:dyDescent="0.2">
      <c r="A173" s="58"/>
      <c r="B173" s="58"/>
      <c r="C173" s="59"/>
      <c r="E173" s="60"/>
    </row>
    <row r="174" spans="1:5" s="17" customFormat="1" x14ac:dyDescent="0.2">
      <c r="A174" s="58"/>
      <c r="B174" s="58"/>
      <c r="C174" s="59"/>
      <c r="E174" s="60"/>
    </row>
    <row r="175" spans="1:5" s="17" customFormat="1" x14ac:dyDescent="0.2">
      <c r="A175" s="58"/>
      <c r="B175" s="58"/>
      <c r="C175" s="59"/>
      <c r="E175" s="60"/>
    </row>
    <row r="176" spans="1:5" s="17" customFormat="1" x14ac:dyDescent="0.2">
      <c r="A176" s="58"/>
      <c r="B176" s="58"/>
      <c r="C176" s="59"/>
      <c r="E176" s="60"/>
    </row>
    <row r="177" spans="1:5" s="17" customFormat="1" x14ac:dyDescent="0.2">
      <c r="A177" s="58"/>
      <c r="B177" s="58"/>
      <c r="C177" s="59"/>
      <c r="E177" s="60"/>
    </row>
    <row r="178" spans="1:5" s="17" customFormat="1" x14ac:dyDescent="0.2">
      <c r="A178" s="58"/>
      <c r="B178" s="58"/>
      <c r="C178" s="59"/>
      <c r="E178" s="60"/>
    </row>
    <row r="179" spans="1:5" s="17" customFormat="1" x14ac:dyDescent="0.2">
      <c r="A179" s="58"/>
      <c r="B179" s="58"/>
      <c r="C179" s="59"/>
      <c r="E179" s="60"/>
    </row>
    <row r="180" spans="1:5" s="17" customFormat="1" x14ac:dyDescent="0.2">
      <c r="A180" s="58"/>
      <c r="B180" s="58"/>
      <c r="C180" s="59"/>
      <c r="E180" s="60"/>
    </row>
    <row r="181" spans="1:5" s="17" customFormat="1" x14ac:dyDescent="0.2">
      <c r="A181" s="58"/>
      <c r="B181" s="58"/>
      <c r="C181" s="59"/>
      <c r="E181" s="60"/>
    </row>
    <row r="182" spans="1:5" s="17" customFormat="1" x14ac:dyDescent="0.2">
      <c r="A182" s="58"/>
      <c r="B182" s="58"/>
      <c r="C182" s="59"/>
      <c r="E182" s="60"/>
    </row>
    <row r="183" spans="1:5" s="17" customFormat="1" x14ac:dyDescent="0.2">
      <c r="A183" s="58"/>
      <c r="B183" s="58"/>
      <c r="C183" s="59"/>
      <c r="E183" s="60"/>
    </row>
  </sheetData>
  <mergeCells count="8">
    <mergeCell ref="C79:G79"/>
    <mergeCell ref="C83:F83"/>
    <mergeCell ref="C3:G3"/>
    <mergeCell ref="C28:F28"/>
    <mergeCell ref="C30:G30"/>
    <mergeCell ref="C46:F46"/>
    <mergeCell ref="C48:G48"/>
    <mergeCell ref="C76:F76"/>
  </mergeCells>
  <pageMargins left="1" right="0.36" top="1" bottom="0.83" header="0.12" footer="7.874015748031496E-2"/>
  <pageSetup paperSize="9" scale="97" orientation="portrait" useFirstPageNumber="1" horizontalDpi="300" verticalDpi="300" r:id="rId1"/>
  <headerFooter scaleWithDoc="0" alignWithMargins="0">
    <oddHeader>&amp;CTROŠKOVNIK RADOVA - KUNTRATA - TURANJ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troskovnik KUNTRATA</vt:lpstr>
      <vt:lpstr>'troskovnik KUNTRATA'!Print_Titles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</dc:creator>
  <cp:lastModifiedBy>Jure</cp:lastModifiedBy>
  <cp:lastPrinted>2017-12-12T08:33:38Z</cp:lastPrinted>
  <dcterms:created xsi:type="dcterms:W3CDTF">2017-12-12T08:18:17Z</dcterms:created>
  <dcterms:modified xsi:type="dcterms:W3CDTF">2017-12-27T07:21:04Z</dcterms:modified>
</cp:coreProperties>
</file>