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0" windowWidth="20730" windowHeight="11700" activeTab="4"/>
  </bookViews>
  <sheets>
    <sheet name="OPĆENITO" sheetId="8" r:id="rId1"/>
    <sheet name="Građevinski i obrtnički radovi" sheetId="5" r:id="rId2"/>
    <sheet name="Oborinska odvodnja" sheetId="1" r:id="rId3"/>
    <sheet name="Fekalna odvodnja" sheetId="2" r:id="rId4"/>
    <sheet name="Vodovod i hidrantska mreža" sheetId="4" r:id="rId5"/>
    <sheet name="Struja" sheetId="7" r:id="rId6"/>
    <sheet name="REKAPITULACIJA" sheetId="6" r:id="rId7"/>
  </sheets>
  <definedNames>
    <definedName name="_xlnm.Print_Titles" localSheetId="3">'Fekalna odvodnja'!$1:$3</definedName>
    <definedName name="_xlnm.Print_Titles" localSheetId="1">'Građevinski i obrtnički radovi'!$1:$3</definedName>
    <definedName name="_xlnm.Print_Titles" localSheetId="2">'Oborinska odvodnja'!$1:$3</definedName>
    <definedName name="_xlnm.Print_Titles" localSheetId="5">Struja!$1:$3</definedName>
    <definedName name="_xlnm.Print_Titles" localSheetId="4">'Vodovod i hidrantska mreža'!$1:$3</definedName>
    <definedName name="_xlnm.Print_Area" localSheetId="3">'Fekalna odvodnja'!$A$2:$F$62</definedName>
    <definedName name="_xlnm.Print_Area" localSheetId="1">'Građevinski i obrtnički radovi'!$A$2:$F$207</definedName>
    <definedName name="_xlnm.Print_Area" localSheetId="2">'Oborinska odvodnja'!$A$2:$F$79</definedName>
    <definedName name="_xlnm.Print_Area" localSheetId="6">REKAPITULACIJA!$A$1:$F$33</definedName>
    <definedName name="_xlnm.Print_Area" localSheetId="5">Struja!$A$2:$F$158</definedName>
    <definedName name="_xlnm.Print_Area" localSheetId="4">'Vodovod i hidrantska mreža'!$A$2:$F$209</definedName>
  </definedNames>
  <calcPr calcId="144525"/>
</workbook>
</file>

<file path=xl/calcChain.xml><?xml version="1.0" encoding="utf-8"?>
<calcChain xmlns="http://schemas.openxmlformats.org/spreadsheetml/2006/main">
  <c r="F168" i="5" l="1"/>
  <c r="F167" i="5" l="1"/>
  <c r="F170" i="5"/>
  <c r="B205" i="5" l="1"/>
  <c r="F189" i="5"/>
  <c r="F188" i="5"/>
  <c r="F191" i="5" l="1"/>
  <c r="F205" i="5" s="1"/>
  <c r="B204" i="5" l="1"/>
  <c r="F182" i="5"/>
  <c r="F184" i="5" s="1"/>
  <c r="F204" i="5" s="1"/>
  <c r="F82" i="4" l="1"/>
  <c r="F71" i="4"/>
  <c r="F70" i="4"/>
  <c r="F69" i="4"/>
  <c r="F149" i="4"/>
  <c r="F138" i="4"/>
  <c r="F183" i="4"/>
  <c r="F50" i="2"/>
  <c r="F52" i="2" s="1"/>
  <c r="F60" i="2" l="1"/>
  <c r="B60" i="2"/>
  <c r="B206" i="4" l="1"/>
  <c r="F182" i="4"/>
  <c r="F181" i="4" l="1"/>
  <c r="F67" i="4"/>
  <c r="F185" i="4" l="1"/>
  <c r="F206" i="4" s="1"/>
  <c r="B205" i="4"/>
  <c r="F175" i="4"/>
  <c r="F177" i="4" s="1"/>
  <c r="F205" i="4" s="1"/>
  <c r="B198" i="4"/>
  <c r="F81" i="4"/>
  <c r="F80" i="4"/>
  <c r="F11" i="2" l="1"/>
  <c r="F20" i="1"/>
  <c r="F19" i="1"/>
  <c r="F92" i="5"/>
  <c r="B20" i="6" l="1"/>
  <c r="B16" i="6"/>
  <c r="B12" i="6"/>
  <c r="B8" i="6"/>
  <c r="B4" i="6"/>
  <c r="B204" i="4"/>
  <c r="B203" i="4"/>
  <c r="B202" i="4"/>
  <c r="B201" i="4"/>
  <c r="B200" i="4"/>
  <c r="B199" i="4"/>
  <c r="F161" i="4"/>
  <c r="F155" i="4"/>
  <c r="F157" i="4" s="1"/>
  <c r="F202" i="4" s="1"/>
  <c r="B59" i="2"/>
  <c r="B58" i="2"/>
  <c r="B57" i="2"/>
  <c r="B77" i="1"/>
  <c r="B76" i="1"/>
  <c r="B75" i="1"/>
  <c r="B74" i="1"/>
  <c r="B203" i="5"/>
  <c r="B201" i="5"/>
  <c r="B202" i="5"/>
  <c r="B200" i="5"/>
  <c r="B199" i="5"/>
  <c r="B198" i="5"/>
  <c r="B197" i="5"/>
  <c r="B196" i="5"/>
  <c r="F169" i="4"/>
  <c r="F168" i="4"/>
  <c r="F162" i="4"/>
  <c r="F79" i="4"/>
  <c r="F61" i="4"/>
  <c r="F60" i="4"/>
  <c r="F59" i="4"/>
  <c r="F58" i="4"/>
  <c r="F56" i="4"/>
  <c r="F55" i="4"/>
  <c r="F54" i="4"/>
  <c r="F52" i="4"/>
  <c r="F51" i="4"/>
  <c r="F50" i="4"/>
  <c r="F48" i="4"/>
  <c r="F47" i="4"/>
  <c r="F46" i="4"/>
  <c r="F44" i="4"/>
  <c r="F43" i="4"/>
  <c r="F42" i="4"/>
  <c r="F40" i="4"/>
  <c r="F39" i="4"/>
  <c r="F38" i="4"/>
  <c r="F36" i="4"/>
  <c r="F35" i="4"/>
  <c r="F34" i="4"/>
  <c r="F32" i="4"/>
  <c r="F26" i="4"/>
  <c r="F13" i="4"/>
  <c r="F35" i="2"/>
  <c r="F34" i="2"/>
  <c r="F33" i="2"/>
  <c r="F32" i="2"/>
  <c r="F30" i="2"/>
  <c r="F29" i="2"/>
  <c r="F28" i="2"/>
  <c r="F26" i="2"/>
  <c r="F25" i="2"/>
  <c r="F24" i="2"/>
  <c r="F22" i="2"/>
  <c r="F21" i="2"/>
  <c r="F20" i="2"/>
  <c r="F18" i="2"/>
  <c r="F42" i="2"/>
  <c r="F37" i="2" l="1"/>
  <c r="F58" i="2" s="1"/>
  <c r="F164" i="4"/>
  <c r="F203" i="4" s="1"/>
  <c r="F171" i="4"/>
  <c r="F204" i="4" s="1"/>
  <c r="F46" i="1"/>
  <c r="F45" i="1"/>
  <c r="F44" i="1"/>
  <c r="F42" i="1" l="1"/>
  <c r="F41" i="1"/>
  <c r="F40" i="1"/>
  <c r="F38" i="1"/>
  <c r="F37" i="1"/>
  <c r="F36" i="1"/>
  <c r="F34" i="1"/>
  <c r="F33" i="1"/>
  <c r="F32" i="1"/>
  <c r="F30" i="1"/>
  <c r="F29" i="1"/>
  <c r="F28" i="1"/>
  <c r="F26" i="1"/>
  <c r="F11" i="4"/>
  <c r="F12" i="4"/>
  <c r="F9" i="2"/>
  <c r="F10" i="2"/>
  <c r="F13" i="1"/>
  <c r="F18" i="1"/>
  <c r="F11" i="1"/>
  <c r="F10" i="1"/>
  <c r="F113" i="4"/>
  <c r="F112" i="4"/>
  <c r="F111" i="4"/>
  <c r="F110" i="4"/>
  <c r="F109" i="4"/>
  <c r="F108" i="4"/>
  <c r="F107" i="4"/>
  <c r="F106" i="4"/>
  <c r="F105" i="4"/>
  <c r="F104" i="4"/>
  <c r="F102" i="4"/>
  <c r="F100" i="4"/>
  <c r="F99" i="4"/>
  <c r="F98" i="4"/>
  <c r="F97" i="4"/>
  <c r="F95" i="4"/>
  <c r="F93" i="4"/>
  <c r="F92" i="4"/>
  <c r="F90" i="4"/>
  <c r="F78" i="4"/>
  <c r="F77" i="4"/>
  <c r="F66" i="4"/>
  <c r="F65" i="4"/>
  <c r="F64" i="4"/>
  <c r="F63" i="4"/>
  <c r="F24" i="4"/>
  <c r="F23" i="4"/>
  <c r="F20" i="4"/>
  <c r="F19" i="4"/>
  <c r="F16" i="4"/>
  <c r="F15" i="4"/>
  <c r="F10" i="4"/>
  <c r="F9" i="4"/>
  <c r="F44" i="2"/>
  <c r="F43" i="2"/>
  <c r="F65" i="1"/>
  <c r="F63" i="1"/>
  <c r="F62" i="1"/>
  <c r="F54" i="1"/>
  <c r="F53" i="1"/>
  <c r="F52" i="1"/>
  <c r="F17" i="1"/>
  <c r="F16" i="1"/>
  <c r="F15" i="1"/>
  <c r="F14" i="1"/>
  <c r="F12" i="1"/>
  <c r="F9" i="1"/>
  <c r="F151" i="4" l="1"/>
  <c r="F201" i="4" s="1"/>
  <c r="F84" i="4"/>
  <c r="F200" i="4" s="1"/>
  <c r="F73" i="4"/>
  <c r="F199" i="4" s="1"/>
  <c r="F28" i="4"/>
  <c r="F46" i="2"/>
  <c r="F59" i="2" s="1"/>
  <c r="F22" i="1"/>
  <c r="F74" i="1" s="1"/>
  <c r="F13" i="2"/>
  <c r="F57" i="2" s="1"/>
  <c r="F62" i="2" s="1"/>
  <c r="F12" i="6" s="1"/>
  <c r="F67" i="1"/>
  <c r="F77" i="1" s="1"/>
  <c r="F56" i="1"/>
  <c r="F76" i="1" s="1"/>
  <c r="F48" i="1"/>
  <c r="F75" i="1" s="1"/>
  <c r="F198" i="4" l="1"/>
  <c r="F209" i="4" s="1"/>
  <c r="F79" i="1"/>
  <c r="F8" i="6" s="1"/>
  <c r="F166" i="5"/>
  <c r="F165" i="5"/>
  <c r="F164" i="5"/>
  <c r="F141" i="7"/>
  <c r="F140" i="7"/>
  <c r="F139" i="7"/>
  <c r="F129" i="7"/>
  <c r="F131" i="7" s="1"/>
  <c r="F155" i="7" s="1"/>
  <c r="F117" i="7"/>
  <c r="F116" i="7"/>
  <c r="F115" i="7"/>
  <c r="F114" i="7"/>
  <c r="F113" i="7"/>
  <c r="F112" i="7"/>
  <c r="F111" i="7"/>
  <c r="F110" i="7"/>
  <c r="F109" i="7"/>
  <c r="F108" i="7"/>
  <c r="F107" i="7"/>
  <c r="F101" i="7"/>
  <c r="F100" i="7"/>
  <c r="F99" i="7"/>
  <c r="F97" i="7"/>
  <c r="F96" i="7"/>
  <c r="F95" i="7"/>
  <c r="F94" i="7"/>
  <c r="F93" i="7"/>
  <c r="F92" i="7"/>
  <c r="F85" i="7"/>
  <c r="F84" i="7"/>
  <c r="F83" i="7"/>
  <c r="F82" i="7"/>
  <c r="F81" i="7"/>
  <c r="F80" i="7"/>
  <c r="F79" i="7"/>
  <c r="F78" i="7"/>
  <c r="F77" i="7"/>
  <c r="F76" i="7"/>
  <c r="F75" i="7"/>
  <c r="F74" i="7"/>
  <c r="F73" i="7"/>
  <c r="F72" i="7"/>
  <c r="F71" i="7"/>
  <c r="F70" i="7"/>
  <c r="F69" i="7"/>
  <c r="F68" i="7"/>
  <c r="F67" i="7"/>
  <c r="F66" i="7"/>
  <c r="F64" i="7"/>
  <c r="F63" i="7"/>
  <c r="F58" i="7"/>
  <c r="F42" i="7"/>
  <c r="F27" i="7"/>
  <c r="F20" i="7"/>
  <c r="F19" i="7"/>
  <c r="F18" i="7"/>
  <c r="F17" i="7"/>
  <c r="F16" i="7"/>
  <c r="F14" i="7"/>
  <c r="D13" i="7"/>
  <c r="F13" i="7" s="1"/>
  <c r="F12" i="7"/>
  <c r="D9" i="7"/>
  <c r="D11" i="7" s="1"/>
  <c r="F11" i="7" s="1"/>
  <c r="D8" i="7"/>
  <c r="F8" i="7" s="1"/>
  <c r="F16" i="6" l="1"/>
  <c r="F143" i="7"/>
  <c r="F156" i="7" s="1"/>
  <c r="F9" i="7"/>
  <c r="D10" i="7"/>
  <c r="F10" i="7" s="1"/>
  <c r="F87" i="7"/>
  <c r="F152" i="7" s="1"/>
  <c r="F103" i="7"/>
  <c r="F153" i="7" s="1"/>
  <c r="F119" i="7"/>
  <c r="F154" i="7" s="1"/>
  <c r="F22" i="7" l="1"/>
  <c r="F151" i="7" s="1"/>
  <c r="F158" i="7" s="1"/>
  <c r="F20" i="6" s="1"/>
  <c r="F22" i="5" l="1"/>
  <c r="F91" i="5" l="1"/>
  <c r="F176" i="5"/>
  <c r="F175" i="5"/>
  <c r="F178" i="5" l="1"/>
  <c r="F203" i="5" s="1"/>
  <c r="F60" i="5"/>
  <c r="F59" i="5"/>
  <c r="F58" i="5"/>
  <c r="F57" i="5"/>
  <c r="F55" i="5"/>
  <c r="F54" i="5"/>
  <c r="F53" i="5"/>
  <c r="F9" i="5"/>
  <c r="F162" i="5"/>
  <c r="F137" i="5"/>
  <c r="F157" i="5"/>
  <c r="F155" i="5"/>
  <c r="F154" i="5"/>
  <c r="F153" i="5"/>
  <c r="F152" i="5"/>
  <c r="F151" i="5"/>
  <c r="F150" i="5"/>
  <c r="F149" i="5"/>
  <c r="F148" i="5"/>
  <c r="F147" i="5"/>
  <c r="F146" i="5"/>
  <c r="F145" i="5"/>
  <c r="F144" i="5"/>
  <c r="F143" i="5"/>
  <c r="F142" i="5"/>
  <c r="F141" i="5"/>
  <c r="F139" i="5"/>
  <c r="F135" i="5"/>
  <c r="F133" i="5"/>
  <c r="F127" i="5" l="1"/>
  <c r="F122" i="5"/>
  <c r="F120" i="5" l="1"/>
  <c r="F119" i="5"/>
  <c r="F118" i="5"/>
  <c r="F117" i="5"/>
  <c r="F116" i="5"/>
  <c r="F115" i="5"/>
  <c r="F114" i="5"/>
  <c r="F113" i="5"/>
  <c r="F112" i="5"/>
  <c r="F111" i="5"/>
  <c r="F110" i="5"/>
  <c r="F109" i="5"/>
  <c r="F108" i="5"/>
  <c r="F107" i="5"/>
  <c r="F106" i="5"/>
  <c r="F105" i="5"/>
  <c r="F104" i="5"/>
  <c r="F103" i="5"/>
  <c r="F102" i="5"/>
  <c r="F161" i="5" l="1"/>
  <c r="F159" i="5"/>
  <c r="F125" i="5"/>
  <c r="F131" i="5"/>
  <c r="F69" i="5" l="1"/>
  <c r="F51" i="5" l="1"/>
  <c r="F50" i="5"/>
  <c r="F49" i="5"/>
  <c r="F48" i="5"/>
  <c r="F46" i="5"/>
  <c r="F45" i="5"/>
  <c r="F44" i="5"/>
  <c r="F42" i="5"/>
  <c r="F41" i="5"/>
  <c r="F40" i="5"/>
  <c r="F38" i="5" l="1"/>
  <c r="F37" i="5"/>
  <c r="F36" i="5"/>
  <c r="F35" i="5"/>
  <c r="F33" i="5"/>
  <c r="F32" i="5"/>
  <c r="F31" i="5"/>
  <c r="F21" i="5"/>
  <c r="F20" i="5"/>
  <c r="F19" i="5"/>
  <c r="F163" i="5" l="1"/>
  <c r="F129" i="5"/>
  <c r="F123" i="5"/>
  <c r="F101" i="5"/>
  <c r="F99" i="5"/>
  <c r="F90" i="5"/>
  <c r="F88" i="5"/>
  <c r="F79" i="5"/>
  <c r="F78" i="5"/>
  <c r="F77" i="5"/>
  <c r="F76" i="5"/>
  <c r="F68" i="5"/>
  <c r="F67" i="5"/>
  <c r="F29" i="5"/>
  <c r="F62" i="5" s="1"/>
  <c r="F17" i="5"/>
  <c r="F18" i="5"/>
  <c r="F16" i="5"/>
  <c r="F8" i="5"/>
  <c r="F11" i="5" s="1"/>
  <c r="F198" i="5" l="1"/>
  <c r="G62" i="5"/>
  <c r="H62" i="5" s="1"/>
  <c r="F196" i="5"/>
  <c r="F171" i="5"/>
  <c r="F94" i="5"/>
  <c r="F82" i="5"/>
  <c r="F24" i="5"/>
  <c r="F71" i="5"/>
  <c r="F21" i="6"/>
  <c r="F22" i="6" s="1"/>
  <c r="F202" i="5" l="1"/>
  <c r="F201" i="5"/>
  <c r="F200" i="5"/>
  <c r="H82" i="5"/>
  <c r="G82" i="5"/>
  <c r="F199" i="5"/>
  <c r="G71" i="5"/>
  <c r="H71" i="5" s="1"/>
  <c r="F197" i="5"/>
  <c r="G24" i="5"/>
  <c r="H24" i="5" s="1"/>
  <c r="E207" i="5" l="1"/>
  <c r="F4" i="6" s="1"/>
  <c r="F24" i="6" s="1"/>
  <c r="F5" i="6" l="1"/>
  <c r="F6" i="6" s="1"/>
  <c r="F17" i="6"/>
  <c r="F18" i="6" s="1"/>
  <c r="F13" i="6" l="1"/>
  <c r="F14" i="6" s="1"/>
  <c r="F9" i="6" l="1"/>
  <c r="F10" i="6" s="1"/>
  <c r="F25" i="6"/>
  <c r="F26" i="6" s="1"/>
</calcChain>
</file>

<file path=xl/sharedStrings.xml><?xml version="1.0" encoding="utf-8"?>
<sst xmlns="http://schemas.openxmlformats.org/spreadsheetml/2006/main" count="1223" uniqueCount="662">
  <si>
    <t>PRIPREMNI RADOVI</t>
  </si>
  <si>
    <t>ZEMLJANI RADOVI</t>
  </si>
  <si>
    <t>m3</t>
  </si>
  <si>
    <t>kom</t>
  </si>
  <si>
    <t>ZIDARSKI RADOVI</t>
  </si>
  <si>
    <t>ZAVRŠNI RADOVI</t>
  </si>
  <si>
    <t>m2</t>
  </si>
  <si>
    <t>m</t>
  </si>
  <si>
    <t>BROJ</t>
  </si>
  <si>
    <t>STAVKA</t>
  </si>
  <si>
    <t>KOLIČINA</t>
  </si>
  <si>
    <t>IZNOS</t>
  </si>
  <si>
    <t>JED. MJERA</t>
  </si>
  <si>
    <t>JED. CIJENA</t>
  </si>
  <si>
    <t>kg</t>
  </si>
  <si>
    <t>1.</t>
  </si>
  <si>
    <t xml:space="preserve">1.1. </t>
  </si>
  <si>
    <t>1.1.1.</t>
  </si>
  <si>
    <t>PRIPREMNI RADOVI UKUPNO</t>
  </si>
  <si>
    <t>1.2.</t>
  </si>
  <si>
    <t>1.2.1.</t>
  </si>
  <si>
    <t>1.2.3.</t>
  </si>
  <si>
    <t>1.2.4.</t>
  </si>
  <si>
    <t>ZEMLJANI RADOVI UKUPNO</t>
  </si>
  <si>
    <t>1.3.</t>
  </si>
  <si>
    <t>BETONSKI I ARMIRANOBETONSKI RADOVI</t>
  </si>
  <si>
    <t>1.3.1.</t>
  </si>
  <si>
    <t>1.3.2.</t>
  </si>
  <si>
    <t>1.3.3.</t>
  </si>
  <si>
    <t>1.3.4.</t>
  </si>
  <si>
    <t>1.3.5.</t>
  </si>
  <si>
    <t>1.3.6.</t>
  </si>
  <si>
    <t>1.3.7.</t>
  </si>
  <si>
    <t>BETONSKI I ARMIRANOBETONSKI RADOVI UKUPNO</t>
  </si>
  <si>
    <t>1.4.</t>
  </si>
  <si>
    <t>1.4.1.</t>
  </si>
  <si>
    <t>1.5.</t>
  </si>
  <si>
    <t>BRAVARSKI RADOVI</t>
  </si>
  <si>
    <t>1.5.1.</t>
  </si>
  <si>
    <t>1.5.2.</t>
  </si>
  <si>
    <t>BRAVARSKI RADOVI UKUPNO</t>
  </si>
  <si>
    <t>1.6.</t>
  </si>
  <si>
    <t>1.7.</t>
  </si>
  <si>
    <t>1.7.1.</t>
  </si>
  <si>
    <t>1.7.2.</t>
  </si>
  <si>
    <t>1.7.3.</t>
  </si>
  <si>
    <t>1.7.4.</t>
  </si>
  <si>
    <t>1.8.</t>
  </si>
  <si>
    <t>PROMETNA SIGNALIZACIJA</t>
  </si>
  <si>
    <t>1.8.1.</t>
  </si>
  <si>
    <t>1.8.2.</t>
  </si>
  <si>
    <t>PROMETNA SIGNALIZACIJA UKUPNO</t>
  </si>
  <si>
    <t>OPREMA</t>
  </si>
  <si>
    <t>OPREMA UKUPNO</t>
  </si>
  <si>
    <t>R E K A P I T U L A C I J A</t>
  </si>
  <si>
    <t>PDV 25 %</t>
  </si>
  <si>
    <t>UKUPNO S PDV-om</t>
  </si>
  <si>
    <t>UKUPNO</t>
  </si>
  <si>
    <t>Ovlašteni inženjer:</t>
  </si>
  <si>
    <t>Vice Tadić dipl. ing. građ.</t>
  </si>
  <si>
    <t>1.1.</t>
  </si>
  <si>
    <t>5.</t>
  </si>
  <si>
    <t>5.1.</t>
  </si>
  <si>
    <t>5.1.1.</t>
  </si>
  <si>
    <t>komplet</t>
  </si>
  <si>
    <t>5.1.2.</t>
  </si>
  <si>
    <t>-katodni odvodnik prenapona 15kA, 280V</t>
  </si>
  <si>
    <t>-automatski tropolni prekidač 100A, 600V sa okidačem OI</t>
  </si>
  <si>
    <t>-zaštitni uređaj diferencijalne struje (FID sklopka) 3P+N, 40/0,3A</t>
  </si>
  <si>
    <t>-automatski instalacijski prekidač karakteristike B HS 68 I 10A</t>
  </si>
  <si>
    <t>-automatski instalacijski prekidač karakteristike B HS 68 I 16A</t>
  </si>
  <si>
    <t>-automatski instalacijski prekidač karakteristike B HS 68 III 16A</t>
  </si>
  <si>
    <t>-nulta sabirnica</t>
  </si>
  <si>
    <t>-zaštitna sabirnica</t>
  </si>
  <si>
    <t>-sitni spojni materijal</t>
  </si>
  <si>
    <t>5.1.3.</t>
  </si>
  <si>
    <t>-PEN sabirnica</t>
  </si>
  <si>
    <t>-strujna sabirnica 63A</t>
  </si>
  <si>
    <t>-vodovi ožičenja</t>
  </si>
  <si>
    <t>5.1.4.</t>
  </si>
  <si>
    <t>Dobava i ugradnja n/ž kabela tipa PP00-y 3x1,5mm2 za instalaciju ručnih javljača požara</t>
  </si>
  <si>
    <t>5.1.5.</t>
  </si>
  <si>
    <t>Dobava i ugradnja na zid ručnog javljača požara, IP 65</t>
  </si>
  <si>
    <t>5.1.6.</t>
  </si>
  <si>
    <t>5.2.</t>
  </si>
  <si>
    <t>5.2.1.</t>
  </si>
  <si>
    <t>5.2.2.</t>
  </si>
  <si>
    <t>5.2.3.</t>
  </si>
  <si>
    <t>5.2.4.</t>
  </si>
  <si>
    <t>5.2.5.</t>
  </si>
  <si>
    <t>5.2.6.</t>
  </si>
  <si>
    <t>5.3.</t>
  </si>
  <si>
    <t>5.3.1.</t>
  </si>
  <si>
    <t>5.3.2.</t>
  </si>
  <si>
    <t>5.3.3.</t>
  </si>
  <si>
    <t>5.3.4.</t>
  </si>
  <si>
    <t>5.4.</t>
  </si>
  <si>
    <t>5.4.1.</t>
  </si>
  <si>
    <t>5.4.2.</t>
  </si>
  <si>
    <t>5.4.3.</t>
  </si>
  <si>
    <t>5.5.</t>
  </si>
  <si>
    <t>5.5.1.</t>
  </si>
  <si>
    <t>Dobava i ugradnja u temelje križnih spojnica za spoj trake s trakom. U cijenu uračunati i zalijevanje olovom, a potom vrelim bitumenom.</t>
  </si>
  <si>
    <t>Dobava i ugradnja spojnice za spoj trake sa krovnim olucima</t>
  </si>
  <si>
    <t>Mjerenje otpora uzemljenja, otpora petlje i otpora izolacije te izdavanje mjernog protokola</t>
  </si>
  <si>
    <t>INSTALACIJA SUSTAVA ZAŠTITE OD UDARA MUNJE UKUPNO Kn</t>
  </si>
  <si>
    <t>5.6.</t>
  </si>
  <si>
    <t>5.6.1.</t>
  </si>
  <si>
    <t>5.6.2.</t>
  </si>
  <si>
    <t>5.6.3.</t>
  </si>
  <si>
    <r>
      <t>Dobava i ugradnja na zid i strop kabela tipa PP00-y 3x1,5mm</t>
    </r>
    <r>
      <rPr>
        <vertAlign val="superscript"/>
        <sz val="11"/>
        <color rgb="FF000000"/>
        <rFont val="Calibri"/>
        <family val="2"/>
        <charset val="238"/>
        <scheme val="minor"/>
      </rPr>
      <t xml:space="preserve">2 </t>
    </r>
    <r>
      <rPr>
        <sz val="11"/>
        <color rgb="FF000000"/>
        <rFont val="Calibri"/>
        <family val="2"/>
        <charset val="238"/>
        <scheme val="minor"/>
      </rPr>
      <t>za instalaciju rasvjetnih mjesta. Prosječna dužina kabela po rasvjetnom mjestu je 10m, u cijenu uračunati i cijenu cijevi</t>
    </r>
  </si>
  <si>
    <r>
      <t>Dobava i ugradnja n/ž u odgovarajućoj PVC cijevi kabela tipa PP00-y 5x2,5 mm</t>
    </r>
    <r>
      <rPr>
        <vertAlign val="superscript"/>
        <sz val="11"/>
        <color rgb="FF000000"/>
        <rFont val="Calibri"/>
        <family val="2"/>
        <charset val="238"/>
        <scheme val="minor"/>
      </rPr>
      <t xml:space="preserve">2 </t>
    </r>
    <r>
      <rPr>
        <sz val="11"/>
        <color rgb="FF000000"/>
        <rFont val="Calibri"/>
        <family val="2"/>
        <charset val="238"/>
        <scheme val="minor"/>
      </rPr>
      <t>za instalaciju trofaznih priključnica, u cijenu uračunati i cijenu cijevi</t>
    </r>
  </si>
  <si>
    <r>
      <t>Dobava i ugradnja n/ž  u odgovarajućoj PVC cijevi kabela tipa PP00-y 3x2,5 mm</t>
    </r>
    <r>
      <rPr>
        <vertAlign val="superscript"/>
        <sz val="11"/>
        <color rgb="FF000000"/>
        <rFont val="Calibri"/>
        <family val="2"/>
        <charset val="238"/>
        <scheme val="minor"/>
      </rPr>
      <t xml:space="preserve">2 </t>
    </r>
    <r>
      <rPr>
        <sz val="11"/>
        <color rgb="FF000000"/>
        <rFont val="Calibri"/>
        <family val="2"/>
        <charset val="238"/>
        <scheme val="minor"/>
      </rPr>
      <t>za instalaciju jednofaznih priključnica, u cijenu uračunati i cijenu cijevi</t>
    </r>
  </si>
  <si>
    <t>1.1.2.</t>
  </si>
  <si>
    <t>1.2.2.</t>
  </si>
  <si>
    <t>1.2.5.</t>
  </si>
  <si>
    <t>KOLNIČKA KONSTRUKCIJA</t>
  </si>
  <si>
    <t>1.2.6.</t>
  </si>
  <si>
    <t>1.2.7.</t>
  </si>
  <si>
    <t>Zasipavanje oko temelja ulaznih vrata materijalom iz iskopa. Stavka uključuje zbijanje materijala.  Obračun po m3 zasipanog materijala.</t>
  </si>
  <si>
    <t>Zasipavanje oko sabirne jame materijalom iz iskopa. Stavka uključuje zbijanje materijala.  Obračun po m3 zasipanog materijala.</t>
  </si>
  <si>
    <t>beton</t>
  </si>
  <si>
    <t>oplata</t>
  </si>
  <si>
    <t>armatura</t>
  </si>
  <si>
    <t>1.3.8.</t>
  </si>
  <si>
    <t>1.3.9.</t>
  </si>
  <si>
    <t xml:space="preserve">Nabava i doprema materijala te betoniranje  betonske podloge ispod trakastih temelja ogradnog zida, debljine 5 cm, sve prema glavnom projektu. Beton razreda C 12/15.   </t>
  </si>
  <si>
    <t>1.3.10.</t>
  </si>
  <si>
    <t>Nabava i doprema materijala te izrada armiranobetonskih zidova spremnika vode debljine 25 cm betonom razreda C 30/37, u dvostranoj glatkoj oplati. Zidove armirati prema statičkom proračunu. Osigurati zaštitni sloj betona od 35 mm.</t>
  </si>
  <si>
    <t>Nabava i doprema materijala te izrada armiranobetonske temeljne ploče spremnika vode debljine 25 cm betonom razreda C 30/37. Ploču armirati prema statičkom proračunu. Osigurati zaštitni sloj betona od 35 mm.</t>
  </si>
  <si>
    <t>Nabava i doprema materijala te izrada armiranobetonske ploče spremnika vode debljine 20 cm (15 cm) betonom razreda C 30/37. Ploču armirati prema statičkom proračunu. Osigurati zaštitni sloj betona od 35 mm.</t>
  </si>
  <si>
    <t>Nabava i doprema materijala te izrada armiranobetonskih okana spremnika vode debljine 15 cm betonom razreda C 30/37. Okna  armirati prema statičkom proračunu. Osigurati zaštitni sloj betona od 35 mm.</t>
  </si>
  <si>
    <t>1.3.11.</t>
  </si>
  <si>
    <t>Nabava i doprema materijala te izrada armiranobetonske kose krovne ploče spremnika vode debljine 16 cm cm betonom razreda C 25/30. Ploču  armirati prema statičkom proračunu. Osigurati zaštitni sloj betona od 25 mm.</t>
  </si>
  <si>
    <t xml:space="preserve">Nabava i doprema materijala te betoniranje  betonske podloge ispod temeljne ploče sabirne jame, debljine 5 cm, sve prema glavnom projektu. Beton razreda C 12/15.  </t>
  </si>
  <si>
    <t>Nabava i doprema materijala te izrada armiranobetonske temeljne ploče sabirne jame debljine 25 cm betonom razreda C 30/37. Ploču armirati prema statičkom proračunu. Osigurati zaštitni sloj betona od 35 mm.</t>
  </si>
  <si>
    <t>Nabava i doprema materijala te izrada armiranobetonskih zidova sabirne jame debljine 25 cm betonom razreda C 30/37, u dvostranoj glatkoj oplati. Zidove armirati prema statičkom proračunu. Osigurati zaštitni sloj betona od 35 mm.</t>
  </si>
  <si>
    <t>Nabava i doprema materijala te izrada armiranobetonske ploče sabirne jame debljine 20 cm betonom razreda C 30/37. Ploču armirati prema statičkom proračunu. Osigurati zaštitni sloj betona od 35 mm.</t>
  </si>
  <si>
    <t>Nabava i doprema materijala te izrada armiranobetonske ploče upojnog bunara debljine 20 cm betonom razreda C 30/37. Ploču armirati prema statičkom proračunu. Osigurati zaštitni sloj betona od 35 mm.</t>
  </si>
  <si>
    <t>Nabava i doprema materijala te izrada armiranobetonskog okna upojnog bunara debljine 15 cm betonom razreda C 30/37. Okna  armirati prema statičkom proračunu. Osigurati zaštitni sloj betona od 35 mm.</t>
  </si>
  <si>
    <t xml:space="preserve">Nabava i doprema materijala te betoniranje  betonske podloge ispod trakastih temelja upojnog bunara, debljine 5 cm, sve prema glavnom projektu. Beton razreda C 12/15.  </t>
  </si>
  <si>
    <t>Nabava i doprema materijala te izrada armiranobetonskog okna sabirne jame debljine 15 cm betonom razreda C 30/37. Okna  armirati prema statičkom proračunu. Osigurati zaštitni sloj betona od 35 mm.</t>
  </si>
  <si>
    <t>Nabava i doprema materijala te izrada armiranobetonskih horizontalnih i kosih serklaža spremnika vode dimenzija 25/25 cm betonom razreda C 25/30. Serklaže  armirati prema statičkom proračunu. Osigurati zaštitni sloj betona od 25 mm.</t>
  </si>
  <si>
    <t>Nabava i doprema materijala te izrada betona  za pad u spremniku vode betonom C 30/37. Minimalan debljina betona je 4 cm a pad 1.5%. Sve izvesti u skladu s glavnim projektom. Obračun po m3.</t>
  </si>
  <si>
    <t>Nabava i doprema materijala te izrada betona  za pad u sabirnoj jami betonom C 30/37. Minimalan debljina betona je 4 cm a pad 1.5%. Sve izvesti u skladu s glavnim projektom. Obračun po m3.</t>
  </si>
  <si>
    <t>Nabava i doprema materijala te zidanje zidova betonskim blokom širine 25 cm u vapnenocementnom mortu marke M5. Vertikalne i horizontalne sljubnice potpuno ispuniti mortom a vezu zidova vertikalnim serklažima izvesti na pomak. Obračun po m3.</t>
  </si>
  <si>
    <t>ZIDARSKI RADOVI UKUPNO</t>
  </si>
  <si>
    <t>Nabava, doprema i montaža panelne ograde s pripadajućim stupovima, podložnim pločicama za sidrenje u armiranobetonske zidove, i svim potrebnim pričvrsim materijalom, visine 1,50 m. Stupove ograde sidriti u armiranobetonske zidove na razmaku kojeg odredi proizvođač ogradnih panela.  U jediničnu cijenu uračunati sav potreban materijal, sidrenja i rad. Obračun po m'.</t>
  </si>
  <si>
    <t> kom</t>
  </si>
  <si>
    <t xml:space="preserve">20 01 01    PAPIR I KARTON </t>
  </si>
  <si>
    <t xml:space="preserve">15 01 01    AMBALAŽA OD PAPIRA I KARTONA </t>
  </si>
  <si>
    <t xml:space="preserve">20 01 39    PLASTIKA </t>
  </si>
  <si>
    <t xml:space="preserve">15 01 02    AMBALAŽA OD PLASTIKE  </t>
  </si>
  <si>
    <t xml:space="preserve">20 01 40    METALI </t>
  </si>
  <si>
    <t>15 01 04    AMBALAŽA OD METALA</t>
  </si>
  <si>
    <t>20 01 02    STAKLO</t>
  </si>
  <si>
    <t xml:space="preserve">15 01 07    STAKLENA AMBALAŽA </t>
  </si>
  <si>
    <t>20 01 36    ODBAČENA ELEKTRIČNA I ELEKTRONIČKA OPREMA KOJA NIJE NAVEDENA POD 20 01 21, 20 01 23 I  20 01 35</t>
  </si>
  <si>
    <t xml:space="preserve">17 01 01  BETON  </t>
  </si>
  <si>
    <t>17 01 02  CIGLE</t>
  </si>
  <si>
    <t>17 01 03  CIJEP / PLOČICE I KERAMIKA</t>
  </si>
  <si>
    <t xml:space="preserve">17 06 01*  IZOLACIJSKI MATERIJALI KOJI SADRŽE AZBEST </t>
  </si>
  <si>
    <t xml:space="preserve">17 06 04  IZOLACIJSKI MATERIJALI KOJI NISU NAVEDENI POD 17 06 01* I 17 06 03* </t>
  </si>
  <si>
    <t>17 06 05*  GRAĐEVINSKI MATERIJALI KOJI SADRŽE AZBEST</t>
  </si>
  <si>
    <t xml:space="preserve">17 08 01*  GRAĐEVINSKI MATERIJALI NA BAZI GIPSA ONEČIŠĆENI OPASNIM      TVARIMA </t>
  </si>
  <si>
    <t>17 08 02  GRAĐEVINSKI MATERIJALI NA BAZI GIPSA KOJI NISU NAVEDENI POD  17 08 01*</t>
  </si>
  <si>
    <t>16 01 03  OTPADNE GUME</t>
  </si>
  <si>
    <t xml:space="preserve">20 03 07    GLOMAZNI OTPAD </t>
  </si>
  <si>
    <t xml:space="preserve"> 20 01 25   JESTIVA ULJA I MASTI
</t>
  </si>
  <si>
    <t xml:space="preserve">20 01 33*   BATERIJE I AKUMULATORI OBUHVAĆENI POD 16 06 01,16 06 02 ILI 16 006 03 I NESORTIRANE BATERIJE I AKUMULATORI KOJI SADRŽE TE BATERIJE
                        </t>
  </si>
  <si>
    <t>20 01 21* FLUORESCENTNE CIJEVI I OSTALI OTPAD KOJI SADRŽI ŽIVU</t>
  </si>
  <si>
    <t>20 01 31*   CITOTOKSICI I CITOSTATICI</t>
  </si>
  <si>
    <t xml:space="preserve">LIJEKOVI KOJI NISU NAVEDENI POD 20 01 31*
</t>
  </si>
  <si>
    <t xml:space="preserve">20 01 35*   ODBAČENA ELEKTRIČNA I ELEKRONIČKA OPREMA KOJA NIJE NAVEDENA     POD 20 01 21* I 20 01 23*, KOJA SADRŽI OPASNE KOMPONENTE
</t>
  </si>
  <si>
    <t xml:space="preserve">15 01 10*   AMBALAŽA KOJA SADRŽI OSTATKE OPASNIH  TVARI ILI JE ONEČIŠĆENA OPASNIM TVARIMA
</t>
  </si>
  <si>
    <t>20 01 13*  OTAPALA</t>
  </si>
  <si>
    <t>20 01 14*  KISELINE</t>
  </si>
  <si>
    <t>20 01 15* LUŽINE</t>
  </si>
  <si>
    <t>20 01 17* FOTOGRAFSKE KEMIKALIJE</t>
  </si>
  <si>
    <t>20 01 19* PESTICIDI</t>
  </si>
  <si>
    <t>20 01 27* BOJE, TINTE, LJEPILA I SMOLE, KOJE SADRŽE OPASNE TVARI</t>
  </si>
  <si>
    <t>20 01 29* DETERDŽENTI KOJI SADŽE OPASNE TVARI</t>
  </si>
  <si>
    <t>20 01 37* DRVO KOJE SADRŽI OPASNE TVARI</t>
  </si>
  <si>
    <t>16 05 04*PLINOVI U POSUDAMA POD TLAKOM (UKLJUČUJUĆI HALONE) KOJI SADRŽE OPASNE TVARI</t>
  </si>
  <si>
    <t>15 01 11* METALNA AMBALAŽA KOJA SADRŽI OPASNE KRUTE POROZNE MATERIJALE (npr. AZBEST), UKLJUČUJUĆI PRAZNE SPREMNIKE POD TLAKOM</t>
  </si>
  <si>
    <t>20 01 28 BOJE, TINTE, LJEPILA I SMOLE KOJE NISU NAVEDENE  POD 20 01 27*</t>
  </si>
  <si>
    <t>20 01 30  DETERDŽENTI KOJI NISU NAVEDENI POD 20 01 29</t>
  </si>
  <si>
    <t>08 03 17* OTPADNI TISKARSKI TONERI KOJI SADRŽE OPASNE TVARI</t>
  </si>
  <si>
    <t>08 03 18 OTPADNI TISKARSKI TONERI KOJI NISU NAVEDENI POD 08 03 17*</t>
  </si>
  <si>
    <t>18 01 01 OŠTRI PREDMETI (OSIM 18 01 03*)</t>
  </si>
  <si>
    <t>20 01 23* ODBAČENA OPREMA KOJA SADRŽI KLOROFLUOROUGLJIKE</t>
  </si>
  <si>
    <t xml:space="preserve">20 01 10 ODJEĆA                                                                                            </t>
  </si>
  <si>
    <t xml:space="preserve"> 20 01 10 TEKSTIL                                                                                        </t>
  </si>
  <si>
    <t xml:space="preserve">17 06 03*   OSTALI IZOLACIJSKI MATERIJALI, KOJI SE SASTOJE ILI SADRŽE OPASNE TVARI   </t>
  </si>
  <si>
    <t xml:space="preserve">20 01 34   BATERIJE I AKUMULATORI, KOJI NISU NAVEDENI POD 20 01 33*
</t>
  </si>
  <si>
    <t>20 01 26* ULJA I MASTI KOJI NISU NAVEDENI POD 20 01 25*</t>
  </si>
  <si>
    <t xml:space="preserve">17 04 11  KABELSKI VODIČI KOJI NISU NAVEDENI POD 17 04 10*
</t>
  </si>
  <si>
    <t>Svi pripremni radovi na organizaciji gradilišta; ograđivanje gradilišta, označavanje gradilišta, izvedba nanosne skele, organizacija gradilišta s osiguranjem prostora za odlaganje iskopa koji je potrebno privremeno deponirati, sve 
komplet. Obračun po paušalu</t>
  </si>
  <si>
    <t>pauš.</t>
  </si>
  <si>
    <t>Sva geodetska mjerenja, osiguranja točaka, profiliranja, obnavljanja i održavanja za sve vrijeme trajanja radova te kontrole nagiba, kontrole točaka i kontrole visina svih objekata do primopredaje radova.</t>
  </si>
  <si>
    <t>Zasipavanje oko spremnika vode materijalom iz iskopa. Stavka uključuje zbijanje materijala.  Obračun po m3 zasipanog materijala.</t>
  </si>
  <si>
    <t>Nabava i doprema materijala te izrada armiranobetonskih trakastih temelja  upojnog bunara dimenzija 50/40 betonom razreda C 30/37. Temelje armirati prema statičkom proračunu. Osigurati zaštitni sloj betona od 35 mm.</t>
  </si>
  <si>
    <t>Nabava i doprema materijala te izrada armiranobetonskih zidova upojnog bunara debljine 20 cm betonom razreda C 30/37, u dvostranoj glatkoj oplati. Zidove armirati prema statičkom proračunu. Osigurati zaštitni sloj betona od 35 mm.</t>
  </si>
  <si>
    <t>1.5.3.</t>
  </si>
  <si>
    <t>1.5.4.</t>
  </si>
  <si>
    <t>KOLNIČKA KONSTRUKCIJA UKUPNO</t>
  </si>
  <si>
    <t>RADOVI HORTIKULTURNOG UREĐENJE</t>
  </si>
  <si>
    <t>RADOVI HORTIKULTURNOG UREĐENJA UKUPNO</t>
  </si>
  <si>
    <r>
      <t>m</t>
    </r>
    <r>
      <rPr>
        <sz val="10"/>
        <rFont val="Calibri"/>
        <family val="2"/>
        <charset val="238"/>
      </rPr>
      <t>²</t>
    </r>
  </si>
  <si>
    <t xml:space="preserve">Ugradnja humusa. Nabava, doprema i ugradnja humusnog sloja d = 10 cm, na svim zelenim površinama unutar ograđenog dijela reciklažnog dvorišta, sukladno nacrtima tehničkom opisu i tehničkim uvjetima građenja. Obračun se obavlja prema m² izvedenog humusnog sloja.                             </t>
  </si>
  <si>
    <t>Klasično zasijavanje trave na zelenim površinama. Nabava, doprema i ugradnja sjemenske smjese trava, na svim zelenim površinama unutar ograđenog dijela reciklažnog dvorišta, sukladno nacrtima tehničkom opisu i tehničkim uvjetima građenja.Obračun se obavlja prema m² zasijanih travnatih površina.</t>
  </si>
  <si>
    <t xml:space="preserve"> -H38 natpis na kolniku "Stop" </t>
  </si>
  <si>
    <t xml:space="preserve"> -H11 puna crta zaustavljanja širine 0,5 m           </t>
  </si>
  <si>
    <t>TESARSKI RADOVI</t>
  </si>
  <si>
    <t>TESARSKI RADOVI UKUPNO</t>
  </si>
  <si>
    <t>1.6.1.</t>
  </si>
  <si>
    <t>1.6.2.</t>
  </si>
  <si>
    <t>KROVOPOKRIVAČKI RADOVI</t>
  </si>
  <si>
    <t>Nabava, dostava i pokrivanje krova paropropusnom vodonepropusnom folijom. Obračun po m2 kose površine krova.</t>
  </si>
  <si>
    <t>Nabava, dostava i pokrivanje krova glinenim crijepom tipa mediteran crijep. Stavkom obuhvaćen i sav vertikalni i horizontalni transport na gradilištu. Obračun po m2 kose površine krova.</t>
  </si>
  <si>
    <t>KROVOPOKRIVAČKI RADOVI UKUPNO</t>
  </si>
  <si>
    <t xml:space="preserve"> </t>
  </si>
  <si>
    <t>Široki strojni iskop zemljišta  B  kategorije s odlaganjem materijala na privremenu gradilišnu deponiju. Visinske kote iskopa moraju odgovarati visinskim kotama koje su određene projektom.  Obračun po m3 iskopanog materijala.</t>
  </si>
  <si>
    <t>Strojni iskop zemljišta  B kategorije za izradu trakastog temelja ogradnog zida s odlaganjem materijala na privremenu gradilišnu deponiju. Dubina iskopa cca 0,8 m od kote terena.  Obračun po m3 iskopanog materijala.</t>
  </si>
  <si>
    <t>Strojni iskop zemljišta B kategorije za izvedbu temelja ulaznih vrata s odlaganjem materijala na privremenu gradilišnu deponiju. Visinske kote iskopa moraju odgovarati visinskim kotama koje su određene projektom.  Obračun po m3 iskopanog materijala.</t>
  </si>
  <si>
    <t>ELEKTROINSTALACIJE</t>
  </si>
  <si>
    <t xml:space="preserve">ZEMLJANI RADOVI </t>
  </si>
  <si>
    <t xml:space="preserve">Strojni iskop bez obzira na kategoriju zemljišta sa odlaganjem 0,5 m od ruba iskopa. Obračun se vrši kubaturom u sraslom stanju s vertikalnim stranicama iskopa. (skošenja iskopa nastala iskopom ili zadana projektom ugraditi u jedničnu cijenu).
- jedinstvena cijena </t>
  </si>
  <si>
    <t>Zatrpavanje kabelskog kanala, sa sitnim materijalom iz iskopa sa nabijanjem i ispitivanjem modula stišljivosti. Zatrpavanje se vrši u slojevima zbog postave uzemljivača i trake upozorenja. Uključno fino planiranje zatrpanog rova  prema postojećem terenu.</t>
  </si>
  <si>
    <t>Odvoz viška materijala  s utovarom istog u kamion. Odvoz na javni deponij . Stavka obuhvaća i fino čišćenje površine-dovođenje u prvobitno stanje gdje je bio odložen materijal od iskopa. Obračun se vrši za materijal u sraslom stanju. 
- razne veličine</t>
  </si>
  <si>
    <t>Iskop rupe za postavu betonskog temelja za rasvjetni stup.  Dimenzija 110x110x100cm</t>
  </si>
  <si>
    <t>Dobava i ugradnja betona C25/30 i izrada betonskog temelja za rasvjetni stup u oplati dimenzija 100x100x100cm. U cijenu uračunati montažu oplate, ugradnju dvije PVC cijevi Ø50mm za uvlačenje kabela, dužine 1,5m i 4 temeljna vijka M24 prema detalju iz nacrta</t>
  </si>
  <si>
    <t>Dobava i ugradnja bakrenog užeta u kanal s razmatanjem užeta i izradom spojeva .</t>
  </si>
  <si>
    <t xml:space="preserve">PVC cijevi Ø50 mm </t>
  </si>
  <si>
    <t xml:space="preserve">PVC cijevi Ø25 mm </t>
  </si>
  <si>
    <t>5.1.7.</t>
  </si>
  <si>
    <t>5.1.8.</t>
  </si>
  <si>
    <t>Polaganje PVC štitnika. Materijal se preuzima na skladištu Naručitelja.</t>
  </si>
  <si>
    <t>5.1.9.</t>
  </si>
  <si>
    <t>Polaganje plastične trake upozorenja. Materijal se preuzima na skladištu Naručitelja.</t>
  </si>
  <si>
    <t>ELEKTROMONTAŽNI RADOVI ZA OPĆU ELEKTROINSTALACIJU</t>
  </si>
  <si>
    <t>-automatski instalacijski prekidač karakteristike B HS 68 III 32A</t>
  </si>
  <si>
    <t xml:space="preserve"> -grebenasta sklopka kao tip 4G sa montažom na DIN šinu za upravljanje električnom rasvjetom okoliša</t>
  </si>
  <si>
    <t xml:space="preserve"> -grebenasta sklopka kao tip 4G 160A, sa montažom na DIN šinu za mreža agregat</t>
  </si>
  <si>
    <t>-automatski instalacijski prekidač karakteristike B HS 68 I 6A</t>
  </si>
  <si>
    <t>-automatski instalacijski prekidač karakteristike B HS 68 III 20A</t>
  </si>
  <si>
    <t>-Transformator klasični ugradni otvoreni 230V/24Vac, 160VA</t>
  </si>
  <si>
    <t xml:space="preserve"> - montažna ploča</t>
  </si>
  <si>
    <t xml:space="preserve"> - Industrijska utičnica, 5 polna, 32A, IP44</t>
  </si>
  <si>
    <t xml:space="preserve"> - Montažna ploča za MINIPOL ormare, poliester, 400x300mm</t>
  </si>
  <si>
    <t>Dobava i ugradnja kroz pripremljene PVC cijevi u zemljanom kanalu :</t>
  </si>
  <si>
    <t>kabel SPMO - RO-P : PP00-y 5x16 mm2</t>
  </si>
  <si>
    <t>kabel RO-P - RO-S   : PP00-y 5x10 mm2</t>
  </si>
  <si>
    <t>kabel RO-P -   EM kliznih ulaznih vrata PP00-y 5x2,5mm2</t>
  </si>
  <si>
    <t>kabel RO-P -   RO-K : PP00-y 5x16 mm2</t>
  </si>
  <si>
    <t>kabel RO-P -   Kontejneri br. 1 : PP00-y 5x2,5 mm2</t>
  </si>
  <si>
    <t>kabela tipa FTP Cat. 6e - za klizna vrata</t>
  </si>
  <si>
    <t>5.2.7.</t>
  </si>
  <si>
    <t>5.2.8.</t>
  </si>
  <si>
    <t>5.2.9.</t>
  </si>
  <si>
    <t>5.2.10.</t>
  </si>
  <si>
    <t>5.2.11.</t>
  </si>
  <si>
    <t>5.2.12.</t>
  </si>
  <si>
    <r>
      <t>Dobava i ugradnja n/ž u odgovarajućoj PVC cijevi kabela tipa PP00-y 3x2,5 mm</t>
    </r>
    <r>
      <rPr>
        <vertAlign val="superscript"/>
        <sz val="11"/>
        <color rgb="FF000000"/>
        <rFont val="Calibri"/>
        <family val="2"/>
        <charset val="238"/>
        <scheme val="minor"/>
      </rPr>
      <t xml:space="preserve">2 </t>
    </r>
    <r>
      <rPr>
        <sz val="11"/>
        <color rgb="FF000000"/>
        <rFont val="Calibri"/>
        <family val="2"/>
        <charset val="238"/>
        <scheme val="minor"/>
      </rPr>
      <t>za instalaciju napajanja hidrofora u zgradi spremnika vode, u cijenu uračunati i cijenu cijevi</t>
    </r>
  </si>
  <si>
    <t>5.2.13.</t>
  </si>
  <si>
    <r>
      <t>Dobava i ugradnja n/ž u odgovarajućoj PVC cijevi kabela tipa PP00-y 5x6 mm</t>
    </r>
    <r>
      <rPr>
        <vertAlign val="superscript"/>
        <sz val="11"/>
        <color rgb="FF000000"/>
        <rFont val="Calibri"/>
        <family val="2"/>
        <charset val="238"/>
        <scheme val="minor"/>
      </rPr>
      <t xml:space="preserve">2 </t>
    </r>
    <r>
      <rPr>
        <sz val="11"/>
        <color rgb="FF000000"/>
        <rFont val="Calibri"/>
        <family val="2"/>
        <charset val="238"/>
        <scheme val="minor"/>
      </rPr>
      <t>za instalaciju napajanja crpke u zgradi spremnika vode, u cijenu uračunati i cijenu cijevi</t>
    </r>
  </si>
  <si>
    <t>5.2.14.</t>
  </si>
  <si>
    <t xml:space="preserve">Dobava i ugradnja nadgradne utičnica 400V/16A/5P/IP44 </t>
  </si>
  <si>
    <t>5.2.15.</t>
  </si>
  <si>
    <t xml:space="preserve">Dobava i ugradnja nadgradne utičnice 230V/16A/3P/IP44 </t>
  </si>
  <si>
    <t>5.2.16.</t>
  </si>
  <si>
    <t xml:space="preserve">Dobava i ugradnja nadgradne utičnica 24VAC/IP44 </t>
  </si>
  <si>
    <t>5.2.17.</t>
  </si>
  <si>
    <t>Dobava i ugradnja nadgradne fluo svjetiljke 2x36W/IP65</t>
  </si>
  <si>
    <t>5.2.18.</t>
  </si>
  <si>
    <t>Dobava i ugradnja nadgradne panik svjetiljke 18W/1h/IP65</t>
  </si>
  <si>
    <t>5.2.19.</t>
  </si>
  <si>
    <t>Dobava i ugradnja nadgradne svjetiljke s zamućenim staklom 1x100W IP54</t>
  </si>
  <si>
    <t>5.2.20.</t>
  </si>
  <si>
    <t>Dobava i ugradnja nadgradne sklopke IP44</t>
  </si>
  <si>
    <t>ELEKTROMONTAŽNI RADOVI ZA OPĆU ELEKTROINSTALACIJU UKUPNO kn :</t>
  </si>
  <si>
    <t>ELEKTROMONTAŽNI RADOVI INSTALACIJA VANJSKE RASVJETE</t>
  </si>
  <si>
    <t>Dobava i polaganje kabela javne rasvjete u zemljani kanal uključeno provlačenje kroz postavljene proturne cijevi u betonskom temelju rasvjetnog stupa. U cijenu uključen transport od skladišta do mjesta ugradnje i vraćanje ostataka na skladište.</t>
  </si>
  <si>
    <t>kabel JR : PP00-A 4x16 mm2</t>
  </si>
  <si>
    <t>Dobava i ugradnja, na rasvjetni stup pocinčane lučne konzole dužine kraka 0,5 m s horizontalnim prihvatom za svjetiljku promjera 60mm Ugradnja se vrši sa stupom položenim na zemlji.</t>
  </si>
  <si>
    <t>Dobava i ugradnja, na rasvjetni stup pocinčane lučne konzole s dva kraka pod kutom od 90, dužine kraka 0,5 m s horizontalnim prihvatom za svjetiljku promjera 60mm Ugradnja se vrši sa stupom položenim na zemlji.</t>
  </si>
  <si>
    <t>5.3.5.</t>
  </si>
  <si>
    <t>5.3.6.</t>
  </si>
  <si>
    <t xml:space="preserve">Dobava i ugradnja  priključnih ormariča s pripadnim osiguračima i ožičenje rasvjetne armature kabelom 3x2,5mm2 . </t>
  </si>
  <si>
    <t>5.3.7.</t>
  </si>
  <si>
    <t>5.3.8.</t>
  </si>
  <si>
    <t>5.3.9.</t>
  </si>
  <si>
    <t>Dobava i ugradnja spoja uzemljivača rasvjetnog stupa na bakreno uže u kabelskom rovu pomoću OSH 50/50 spojnice. Na stup se kabel spaja pomoću bakrene kabelske stopice KSB 16/10 mm.</t>
  </si>
  <si>
    <t>ELEKTROMONTAŽNI RADOVI INSTALACIJA JAVNE RASVJETE UKUPNO kn:</t>
  </si>
  <si>
    <t xml:space="preserve">INSTALACIJA UZEMLJENJA I IPMM </t>
  </si>
  <si>
    <t>Dobava i ugradnja trake FeZn 25x4mm u betonski temelj prije izolacije, sukladno principu polaganja trake temeljnog uzemljivača.</t>
  </si>
  <si>
    <t>Dobava i ugradnja  trake FeZn 25x4mm u beton, od temeljnog uzemljivača do vrha objekta, za zaštitu metalnih masa od djelovanja munje.  Prosječna duljina 6m.</t>
  </si>
  <si>
    <t>Dobava i ugradnja trake FeZn 20x3 za izradu gromobrana i dozemnog spoja. Traka se ugrađuje na nosače po krovu i fasadi objekta.</t>
  </si>
  <si>
    <t>5.4.4.</t>
  </si>
  <si>
    <t>Dobava i ugradnja ormarića za mjerni spoj; GOMS 01; 150x100x50 mm vijcima M-8 preklopom trake u dužini 100mm</t>
  </si>
  <si>
    <t>5.4.5.</t>
  </si>
  <si>
    <t>5.4.6.</t>
  </si>
  <si>
    <t>5.4.7.</t>
  </si>
  <si>
    <t>5.4.8.</t>
  </si>
  <si>
    <t xml:space="preserve">Dobava i ugradnja vodiča za izjednačenje potencijala koristeći vodiče P/F 6 mm2, </t>
  </si>
  <si>
    <t>5.4.9.</t>
  </si>
  <si>
    <t>Dobava i ugradnja sabirnice izjednačenja potencijala (SIP), na zid objekta, koristeći FeZn25x4mm traku pričvršćenu na zid sa pocinčanim nosačima nosačima.</t>
  </si>
  <si>
    <t>5.4.10.</t>
  </si>
  <si>
    <t>spitivanje galvanske povezanosti svih metalnih masa u vodospremi sa sabirnicama izjednačenja potencijala</t>
  </si>
  <si>
    <t>5.4.11.</t>
  </si>
  <si>
    <t>ZAŠTITA NA RADU I ZAŠTITA OD POŽARA</t>
  </si>
  <si>
    <t>Dobava, transport i postavljanje jednopolne sheme.</t>
  </si>
  <si>
    <t>Dobava, transport i postavljanje tablice Uputa za pružanje prve pomoći kod udara struje</t>
  </si>
  <si>
    <t>Dobava, transport i postavljanje Pet pravila sigurnosti</t>
  </si>
  <si>
    <t>Dobava i transport opomenskih tablica:</t>
  </si>
  <si>
    <t>NE UKAPČAJ,</t>
  </si>
  <si>
    <t>PAZI, VISOKI NAPON</t>
  </si>
  <si>
    <t xml:space="preserve"> ZAŠTITA NA RADU I ZAŠTITA OD POŽARA UKUPNO kn:</t>
  </si>
  <si>
    <t>Testiranje i puštanje u rad :</t>
  </si>
  <si>
    <t>- razdjelnog ormara</t>
  </si>
  <si>
    <t>- mjerno-regulacijske opreme</t>
  </si>
  <si>
    <t>- kućne potrošnje</t>
  </si>
  <si>
    <t>Ispitivanje električne instalacije, te izdavanje potrebnih certifikata</t>
  </si>
  <si>
    <t>INSTALACIJA UZEMLJENJA I IPMM ZGRADE SPREMNIKA PROTUPOŽARNE VODE</t>
  </si>
  <si>
    <t>GRAĐEVINSKO OBRTNIČKI RADOVI</t>
  </si>
  <si>
    <t>2.</t>
  </si>
  <si>
    <t>OBORINSKA ODVODNJA</t>
  </si>
  <si>
    <t>2.1.</t>
  </si>
  <si>
    <t>2.1.1.</t>
  </si>
  <si>
    <t>•</t>
  </si>
  <si>
    <t>2.1.2.</t>
  </si>
  <si>
    <t>2.1.3.</t>
  </si>
  <si>
    <t>Planiranje dna rova za kanalizacijske cijevi, kanale linijskih rešetki, građevne jame za upojni bunar i separator sa točnošću +/-2 cm.  Sve neravnine popraviti, udubine i šupljine ispuniti materijalom iz iskopa, a višak izbaciti van jame. Obračun po m2 planirane površine.</t>
  </si>
  <si>
    <t>2.1.4.</t>
  </si>
  <si>
    <t xml:space="preserve">Izrada posteljice  za kanalizacijske cijevi DN 200 mm na dnu rova od sitnog materijala - pijeska ili sitnog šljunčanog materijala (0-8 mm), debljine 10 cm s ručnim nabijanjem i po potrebi vlaženjem. Posteljica mora biti ravna i prilagođena obliku cijevi u uzdužnom smjeru da cijev po cijeloj dužini naliježe na istu.  Stavka obuhvaća materijal, prijevoz i ugradbu rastresitog materijala. Obračun po m3. </t>
  </si>
  <si>
    <t>2.1.5.</t>
  </si>
  <si>
    <t>Zatrpavanje rova do 30 cm iznad tjemena cijevi DN 200 mm  sitnim materijalom - pijesak ili sitni šljunčani materijal (0-8 mm). Prije početka zatrpavanja obavezno pregledati cjevovod i ustanoviti da  nema tehničkih oštećenja. Materijal nabijati strojnim i ručnim nabijačima. Obračun po m3 ugrađenog materijala.</t>
  </si>
  <si>
    <t>2.1.6.</t>
  </si>
  <si>
    <t>2.1.7.</t>
  </si>
  <si>
    <t>Zatrpavanje preostalog dijela rova probranim sitnijim materijalom iz iskopa krupnoće zrna do maksimalno 12 cm. Materijal nabijati strojnim i ručnim nabijačima u slojevima od 30 cm, a završni sloj prije izrade asfaltne kolničke konstrukcije sabiti na modul stišljivosti Ms 40 MN/m2 i stupanj zbijenosti Sz 95% prema standardnom Proctorovom postupku . Obračun po m3.</t>
  </si>
  <si>
    <t>2.1.8.</t>
  </si>
  <si>
    <t>ZEMLJANI RADOVI UKUPNO kn</t>
  </si>
  <si>
    <t>2.2.</t>
  </si>
  <si>
    <t>2.2.1.</t>
  </si>
  <si>
    <t>2.3.</t>
  </si>
  <si>
    <t>2.3.1.</t>
  </si>
  <si>
    <t>Dobava, doprema na gradilišni deponij, raznošenje duž trase  te ugradba poklopca za upojni bunar pravokutnog oblika 600x600 mm nosivosti 400 kN s okvirom. Obračun po komadu ugrađenog poklopaca.</t>
  </si>
  <si>
    <t>2.3.2.</t>
  </si>
  <si>
    <t>Dobava i ugradba lijevanoželjeznih rešetki dimenzija 0,3x0,50 m nosivosti 250 kN (teški tip). Obračun po komadu ugrađene rešetke.</t>
  </si>
  <si>
    <t>2.3.3.</t>
  </si>
  <si>
    <t>ZIDARSKI RADOVI UKUPNO kn</t>
  </si>
  <si>
    <t>2.4.</t>
  </si>
  <si>
    <t>MONTAŽERSKI RADOVI</t>
  </si>
  <si>
    <t>2.4.1</t>
  </si>
  <si>
    <t>cjevovodi DN 200 mm</t>
  </si>
  <si>
    <t>m'</t>
  </si>
  <si>
    <t>2.4.2.</t>
  </si>
  <si>
    <t>2.4.3.</t>
  </si>
  <si>
    <t>MONTAŽERSKI RADOVI UKUPNO kn</t>
  </si>
  <si>
    <t>3.</t>
  </si>
  <si>
    <t>PRIKLJUČAK PORTIRNICE NA SABIRNU JAMU</t>
  </si>
  <si>
    <t>3.1.</t>
  </si>
  <si>
    <t>3.3.1.</t>
  </si>
  <si>
    <t>3.3.2.</t>
  </si>
  <si>
    <t>3.3.3.</t>
  </si>
  <si>
    <t>Dobava, doprema na gradilište, raznošenje te ugradba poklopca za sabirnu jamu pravokutnog oblika 600x600 mm nosivosti 400 kN s okvirom. Obračun po komadu ugrađenog poklopaca.</t>
  </si>
  <si>
    <t>4.</t>
  </si>
  <si>
    <t>4.1.</t>
  </si>
  <si>
    <t>4.1.1.</t>
  </si>
  <si>
    <t>iskop za hidrantsku mrežu DN 80 mm</t>
  </si>
  <si>
    <t>4.1.2.</t>
  </si>
  <si>
    <t>4.1.3.</t>
  </si>
  <si>
    <t>Planiranje dna rovova i građevinske jame za spremnik s vodom sa točnošću +/-2 cm. Sve neravnine popraviti, udubine i šupljine ispuniti materijalom iz iskopa, a višak izbaciti van jame. Obračun po m2 planirane površine.</t>
  </si>
  <si>
    <t>4.1.4.</t>
  </si>
  <si>
    <t xml:space="preserve">Izrada posteljice  za vodovodne cijevi na dnu rova od sitnog materijala - pijeska ili sitnog šljunčanog materijala (0-8 mm), debljine 10 cm s ručnim nabijanjem i po potrebi vlaženjem. Posteljica mora biti ravna i prilagođena obliku cijevi u uzdužnom smjeru da cijev po cijeloj dužini naliježe na istu.  Stavka obuhvaća materijal, prijevoz i ugradbu rastresitog materijala. Obračun po m3. </t>
  </si>
  <si>
    <t>DN 80 mm</t>
  </si>
  <si>
    <t>DN 25 mm</t>
  </si>
  <si>
    <t>4.1.5.</t>
  </si>
  <si>
    <t>4.1.6.</t>
  </si>
  <si>
    <t>4.1.7.</t>
  </si>
  <si>
    <t>Zatrpavanje preostalog dijela rova probranim sitnijim materijalom iz iskopa krupnoće zrna do maksimalno 12 cm. Materijal nabijati strojnim i ručnim nabijačima u slojevima od 30 cm, a završni sloj sabiti na modul stišljivosti Ms 40 MN/m2 i stupanj zbijenosti Sz 95% prema standardnom Proctorovom postupku . Obračun po m3.</t>
  </si>
  <si>
    <t>4.1.8.</t>
  </si>
  <si>
    <t>4.2.</t>
  </si>
  <si>
    <t>4.2.2.</t>
  </si>
  <si>
    <t>Betoniranje blokova osiguranja horizontalnih i vertikalnih krivina za ductilne cijevi DN 80 mm hidrantske mreže. Betonirati betonom C 16/20. Svi blokovi se betoniraju prije tlačne probe. U cijenu uključena potrebna oplata. Obračun po komadu izvedenog betonskog oslonca.</t>
  </si>
  <si>
    <t>4.2.3.</t>
  </si>
  <si>
    <t>4.2.4.</t>
  </si>
  <si>
    <t>4.2.5.</t>
  </si>
  <si>
    <t>Izrada podložnog betonskog bloka od betona C 16/20 veličine 30x30x30 ispod N fazona kod hidranta. U jediničnu cijenu uračunata i potrebna oplata. Obračun po komadu izvedenog bloka.</t>
  </si>
  <si>
    <t>4.3.</t>
  </si>
  <si>
    <t>4.3.1.</t>
  </si>
  <si>
    <t>4.3.2.</t>
  </si>
  <si>
    <t>Izvedba bunarića za hidrante iz opeke debljine 12 cm u cementnom mortu 1:2 kompletno. Obračun po komadu izvedenog bunarića.</t>
  </si>
  <si>
    <t>4.4.</t>
  </si>
  <si>
    <t>4.4.1</t>
  </si>
  <si>
    <t>4.4.2.</t>
  </si>
  <si>
    <t>HORIZONTALNE KRIVINE</t>
  </si>
  <si>
    <t>HIDRANT</t>
  </si>
  <si>
    <t>ravni komad s prirubnicama FF DN 80 mm, l=300 mm</t>
  </si>
  <si>
    <t>kutni komad N 90° s prirubnicama i stalkom DN 80 mm</t>
  </si>
  <si>
    <t>4.4.3.</t>
  </si>
  <si>
    <t>EV ZASUN kratki DN 80</t>
  </si>
  <si>
    <t>4.4.4.</t>
  </si>
  <si>
    <t>Vodovodne armature. Doprema i montaža nadzemnog hidranta od lijevanog željeza sa lomljivim stupom, sa ugrađenim dvjema gornjim C-spojkama (DN 50) i jedna donja B-spojka (DN 65); kompletno s vijcima i brtvama za radni tlak od 10 bara. Doprema i montaža uključuje dovoz do deponije na gradilištu, istovar, raznošenje do mjesta ugradnje, te spuštanje i montažu. Obračun po komadu prema specifikaciji.</t>
  </si>
  <si>
    <t>Nadzemni hidrant DN 80, 10 bara, h=1,00 m</t>
  </si>
  <si>
    <t>ugradbena garnitura teleskopska</t>
  </si>
  <si>
    <t>kružna ulična kapa</t>
  </si>
  <si>
    <t>4.4.5.</t>
  </si>
  <si>
    <t xml:space="preserve">Nabava, raznošenje, spuštanje u rov, međusobno spajanje i montaža čeličnih pocinčanih cijevi DN 25 mm sa svim potrebnim fazonskim komadima. Cijevi prije ugradnje antikorozivno zaštititi bitumenskim premazom i dekorodal trakom ljepljenom „na vruće“. Doprema i montaža uključuje dovoz cijevi do deponije na gradilištu, istovar, raznošenje do mjesta ugradnje, te spuštanje i montažu. Stavkom obuhvaćen sav potreban spojni i brtveni materijal. Obračun po m’ montiranog cjevovoda. </t>
  </si>
  <si>
    <t>4.4.6.</t>
  </si>
  <si>
    <t>Izrada probe vodonepropusnosti cjevovoda (tlačna proba). Obračun po m'</t>
  </si>
  <si>
    <t>4.4.7.</t>
  </si>
  <si>
    <t>Čišćenje i ispiranje montiranog cjevovoda nakon kompletno zatrpanog rova i uspješno provedene tlačne probe. Ispiranje cjevovoda vrši se prema opisu u posebnim tehničkim uvjetima izvedbe cjevovoda. U cijenu je uračunata dobava vode te sav alat, strojevi, pomoćni materijal i rad. Ispitivanje vršiti dok na ispustu ne počne izlaziti potpuno čista i bistra voda. Obračun po m' cjevovoda.</t>
  </si>
  <si>
    <t>4.4.8.</t>
  </si>
  <si>
    <t>Dezinfekcija montiranog cjevovoda prije stavljanja istog u pogon. Nakon provedenog tlačnog ispitivanja te ispiranja cijevi pristupa se dezinfekciji cjevovoda prema tehničkim uvjetima izvedbe cjevovoda ili prema posebnim uvjetima sanitarne inspekcije. Dezinfekciju provodi ovlaštena tvrtka za takve poslove. Nakon dezinfekcije otopinu ispustiti i cijevi isprati sa normalnom kloriranom vodom za piće. Dezinfekcija se smatra uspješno provedenom kada analizirani uzorak da zadovoljavajuće rezultate. U cijenu uključen sav rad, utrošak vode i dezinfekcijskog sredstva, uzimanje i nošenje uzorka na analizu te dobivanje atesta o sanitarnoj ispravnosti kod nadležne zdravstvene ustanove, izvodi je akreditirana osoba za predmetne radove. Obračun po m' cjevovoda.</t>
  </si>
  <si>
    <t>4.4.9.</t>
  </si>
  <si>
    <t>Nabava, doprema i postavljanje trake za trajno označavanje cjevovoda (plava s natpisom VODOVOD). Obračun po m' postavljene trake.</t>
  </si>
  <si>
    <t>4.4.10.</t>
  </si>
  <si>
    <t>4.4.11.</t>
  </si>
  <si>
    <t>Nabava, doprema i montaža vrtne slavine 3/4". Stavka uključuje betonski temelj dimenzija 30/30/30 cm, vertikalni stup od pocinčanih cijevi  3/4", slavinu i sve fazonske i pričvrsne komade.</t>
  </si>
  <si>
    <t>MONTAŽERSKI RADOVI UKUPNO Kn</t>
  </si>
  <si>
    <t>Široki strojni iskop zemljišta B kategorije za izvedbu upojnog bunara. Visinske kote iskopa moraju odgovarati visinskim kotama koje su određene projektom, sa odlaganjem viška iskopanog materijala na privremenu gradilišnu deponiju.  Obračun po m3 iskopanog materijala.</t>
  </si>
  <si>
    <t>Zasipavanje oko upojnog bunara materijalom iz iskopa. Stavka uključuje zbijanje materijala.  Obračun po m3 zasipanog materijala.</t>
  </si>
  <si>
    <t>Široki strojni iskop zemljišta B kategorije za izvedbu sabirne jame. Visinske kote iskopa moraju odgovarati visinskim kotama koje su određene projektom, na privremenu gradilišnu deponiju.  Obračun po m3 iskopanog materijala.</t>
  </si>
  <si>
    <t>Široki iskop zemljišta B kategorije za izvedbu spremnika vode. Visinske kote iskopa moraju odgovarati visinskim kotama koje su određene projektom, sa odlaganjem viška iskopanog materijala na privremenu gradilišnu deponiju.  Obračun po m3 iskopanog materijala.</t>
  </si>
  <si>
    <t>Zasipavanje oko kanalice materijalom iz iskopa. Stavka uključuje zbijanje materijala.  Obračun po m3 zasipanog materijala.</t>
  </si>
  <si>
    <t xml:space="preserve">Strojni iskop rova za kanalizacijske cijevi oborinskih kolektora u tlu B kategorije. Rov je pravokutnog oblika, duljine prema situacijskom nacrtu,  dubine dna 1,2 m, širine 0,70 m. Kod iskopa mora se paziti na pravilno odsijecanje stranica i dna. Iskopani materijal izbaciti na jednu stranu tako da od odbačenog materijala do ruba rova bude minimalno 1 m radi osiguranja rada u rovu, te rada na postavljanju cijevi.  Dno kanala treba ručno isplanirati na točnost ± 2 cm. Stavka obuhvaća razupiranje i podupiranje rova.  Obračun po m3.                  </t>
  </si>
  <si>
    <t>2.1.9.</t>
  </si>
  <si>
    <t>2.1.10.</t>
  </si>
  <si>
    <t>2.2.2.</t>
  </si>
  <si>
    <t>2.2.3.</t>
  </si>
  <si>
    <t>2.2.4.</t>
  </si>
  <si>
    <t>2.2.5.</t>
  </si>
  <si>
    <t>Nabava i doprema materijala te izrada armiranobetonske linijske kišne rešetke betonom razreda C30/37 u glatkoj dvostranoj oplati. Taložnica je svijetlih dimenzija 60×60x40 cm, debljine zidova i dna 15 cm. Kanal je duljine 26,30 m, svijetle širine 25 cm, visine 20-44 cm, debljine zidova i donje ploče 15 cm. U zidu je potrebno ostaviti otvor Ф200 mm za spajanje PVC cijevi na revizijsko okno oborinske kanalizacije. U cijenu je uračunata potrebna oplata, armatura te dobava, ugradba i njega betona, te sav drugi rad i materijal potreban za izradu linijskih rešetki. Obračun po m3 ugrađenog betona.</t>
  </si>
  <si>
    <t>2.2.6</t>
  </si>
  <si>
    <t>3.1.1.</t>
  </si>
  <si>
    <t>3.1.2.</t>
  </si>
  <si>
    <t>3.2.</t>
  </si>
  <si>
    <t>3.2.1.</t>
  </si>
  <si>
    <t>3.2.2.</t>
  </si>
  <si>
    <t>3.2.3.</t>
  </si>
  <si>
    <t>3.2.4.</t>
  </si>
  <si>
    <t>3.2.5.</t>
  </si>
  <si>
    <t>3.2.6.</t>
  </si>
  <si>
    <t>3.3.</t>
  </si>
  <si>
    <t>FEKALNA ODVODNJA</t>
  </si>
  <si>
    <t xml:space="preserve">Strojni iskop rova za vodovodne cijevi  u tlu B kategorije . Rov je pravokutnog oblika, duljine prema situacijskom nacrtu,  dubine dna 0,70 m, širine 0,5 m. Kod iskopa mora se paziti na pravilno odsijecanje stranica i dna. Iskopani materijal izbaciti na jednu stranu tako da od odbačenog materijala do ruba rova bude minimalno 1 m radi osiguranja rada u rovu, te rada na postavljanju cijevi.  Dno kanala treba ručno isplanirati na točnost ± 2 cm. Stavka obuhvaća razupiranje i podupiranje rova. Obračun po m3.                  </t>
  </si>
  <si>
    <t>Zatrpavanje rova do 30 cm iznad tjemena cijevi sitnim materijalom - pijesak ili sitni šljunčani materijal (0-8 mm). Zatrpavanje vršiti do visine 30 cm iznad tjemena cijevi na način da spojevi cijevi ostanu slobodni sve dok se ne okonča tlačna proba, a zatim i njih zatrpati na isti način. Pri tome će na sredini cijevi visina nasutog materijala iznad tjemena cijevi biti viša od 30 cm, tako da se nakon uspješno provedene tlačne probe razastiranjem tog materijala može postići jednolika debljina nadsloja od 30 cm iznad tjemena cijevi duž cijelog cjevovoda i po čitavoj širini rova. Materijal nabijati strojnim i ručnim nabijačima. U stavku uključena nabava, doprema, razvažanje duž trase, ubacivanje, razastiranje te nabijanje. Obračun po m3 zatrpanog rova.</t>
  </si>
  <si>
    <t>4.2.1.</t>
  </si>
  <si>
    <t>4.2.6.</t>
  </si>
  <si>
    <t>4.2.7.</t>
  </si>
  <si>
    <t>4.2.8.</t>
  </si>
  <si>
    <t>4.2.9.</t>
  </si>
  <si>
    <t>4.2.10.</t>
  </si>
  <si>
    <t>4.2.11.</t>
  </si>
  <si>
    <t>4.2.12.</t>
  </si>
  <si>
    <t>4.2.13.</t>
  </si>
  <si>
    <r>
      <t xml:space="preserve">Betoniranje AB bloka ispod kape zasuna hidranta betonom C 16/20 vanjskih dimenzija 40x40 cm visine 15 cm sa otvorom </t>
    </r>
    <r>
      <rPr>
        <sz val="11"/>
        <rFont val="Calibri"/>
        <family val="2"/>
        <charset val="238"/>
      </rPr>
      <t>Φ19 cm. Blok armirati sa 4Φ12, vilice Φ6/10. U jediničnu cijenu uračunata i potrebna oplata. Obračun po komadu izvedenog bloka.</t>
    </r>
  </si>
  <si>
    <r>
      <t xml:space="preserve">Betoniranje prstena oko kape zasuna hidranta betonom C16/20 vanjskih dimenzija 40x40 cm, visine 27 cm. Otvor u betonu je okrugli </t>
    </r>
    <r>
      <rPr>
        <sz val="11"/>
        <rFont val="Calibri"/>
        <family val="2"/>
        <charset val="238"/>
      </rPr>
      <t>Φ19 cm, prema obliku kape zasuna. U jediničnu cijenu uračunata oplata. Obračun po komadu ubetonirane kape.</t>
    </r>
  </si>
  <si>
    <t>Postavljanje hidrantskog ormarića za nadzemni hidrant s opremom: dva koluta hidrantske cijevi Φ52 mm dužine 15m sa spojnicama, dvije mlaznice Φ52 Al sa zasunom, dva ključa za spojnice ABC i ključ za nadzemni hidrant. Dimenzije ormarića za nadzemni hidrant širine 0,540 m, visine 1,08/1,06 m i dubine 0,185 m. Stavka uključuje izradu temelja dimenzija 0,90 x 0,40 m a dubine 0,60 m.</t>
  </si>
  <si>
    <r>
      <t>kutni komad Q90</t>
    </r>
    <r>
      <rPr>
        <sz val="11"/>
        <rFont val="Calibri"/>
        <family val="2"/>
        <charset val="238"/>
      </rPr>
      <t xml:space="preserve"> s prirubnicama</t>
    </r>
  </si>
  <si>
    <t>4.3.3.</t>
  </si>
  <si>
    <t>1.4.2.</t>
  </si>
  <si>
    <t>1.4.3.</t>
  </si>
  <si>
    <t>1.7.5.</t>
  </si>
  <si>
    <t>1.7.6.</t>
  </si>
  <si>
    <t>1.7.7.</t>
  </si>
  <si>
    <t>1.7.8.</t>
  </si>
  <si>
    <t>1.7.9.</t>
  </si>
  <si>
    <t>1.7.10.</t>
  </si>
  <si>
    <t>1.7.11.</t>
  </si>
  <si>
    <t>1.7.12.</t>
  </si>
  <si>
    <t>1.7.13.</t>
  </si>
  <si>
    <t>1.7.14.</t>
  </si>
  <si>
    <t>1.7.15.</t>
  </si>
  <si>
    <t>1.7.16.</t>
  </si>
  <si>
    <t>1.7.17.</t>
  </si>
  <si>
    <t>1.7.18.</t>
  </si>
  <si>
    <t>VODOVODNA I HIDRANTSKA MREŽA</t>
  </si>
  <si>
    <t>4.5.</t>
  </si>
  <si>
    <t>4.6.</t>
  </si>
  <si>
    <t>4.7.</t>
  </si>
  <si>
    <t>4.5.1.</t>
  </si>
  <si>
    <t>4.6.1.</t>
  </si>
  <si>
    <t>4.6.2.</t>
  </si>
  <si>
    <t>4.7.1.</t>
  </si>
  <si>
    <t>4.7.2.</t>
  </si>
  <si>
    <t xml:space="preserve"> ZAVRŠNI RADOVI UKUPNO</t>
  </si>
  <si>
    <t xml:space="preserve">Izrada, doprema i montaža kompleta ulaznih kliznih vrata u skladu s nacrtima. Vrata su dimenzija 650 x 190 cm. Okvir vrata je izrađen od čeličnih kvadratnih šupljih profila dimenzija 60 x 60 x 4 a ispuna se sastoji od čeličnih kvadratnih šupljih profila dimenzija 20 x 20 x 2 na međusobnom osnom razmaku od cca 16 cm. Na donji okvir vrata se postavlja par kotača minimalne nosivosti 150 kg po kotaču. Vrata moraju biti opremljena motorom na elektropogon s daljinskim upravljanjem i antikorozivno zaštićena s minimalno 250 g/m2  U stavku uračunati i dovratnik,  vodilicu, kotačiće za pridržanje vrha vrata a sve u skladu s nacrtima. Obračun po kom.
</t>
  </si>
  <si>
    <t xml:space="preserve">Izrada, doprema i montaža kompleta ulaznih kliznih vrata u skladu s nacrtima. Vrata su dimenzija 425 x 190 cm. Okvir vrata je izrađen od čeličnih kvadratnih šupljih profila dimenzija 60 x 60 x 4 a ispuna se sastoji od čeličnih kvadratnih šupljih profila dimenzija 20 x 20 x 2 na međusobnom osnom razmaku od cca 16 cm. Na donji okvir vrata se postavlja par kotača minimalne nosivosti 150 kg po kotaču. Vrata moraju biti opremljena motorom na elektropogon s daljinskim upravljanjem i antikorozivno zaštićena s minimalno 250 g/m2  U stavku uračunati i dovratnik,  vodilicu, kotačiće za pridržanje vrha vrata a sve u skladu s nacrtima. Obračun po kom.
</t>
  </si>
  <si>
    <t>Nabava i doprema kontejnera za skladištenje opasnog otpada. Kontejneri za skladištenje opasnog otpada su dimenzija cca 6,00 x 2,40 x 2.60 m. Mora biti onemogućen dotok oborinskih voda na otpad te se skladištenje otpada mora obavljati na način kojim se onemogućava, odnosno sprječava rasipanje i razlijevanje otpada. Na dnu kontejnera se nalazi tankvana.   Stavka obuhvaća nabavu, dopremu i postavljanje kontejnera na RD sukladno glavnom projektu. Dva kontejnera su opremljen s 2 police u gornjem dijelu, u donji dio je potrebno smjestiti kontejnere iz točaka 1.9.3., 1.9.4., 1.9.5., 1.9.6., 1.9.8,, 1.9.9, 1.9.10.. Jedan kontejner opremljen je s 4 police po cijeloj visini.  Police su duljine cca 6 m, moraju se izvesti tako da svojim dimenzijama budu prilagođene spremnicima za otpad. Kontejneri moraju biti opremljeni unutarnjom električnom resvjetom, vratima širine 3 m na duljoj strani te rampom koja omogućuje komunikaciju ručnim viličarom.</t>
  </si>
  <si>
    <t xml:space="preserve"> -H01 puna crta  širine 10 cm        </t>
  </si>
  <si>
    <t>Nabava, doprema i montaža računala i fiskalne blagajne te uređaja za ispisivanje računa prema potrebama investitora. Računalo je potrebno spojiti na Internet te je na njega potrebno instalirati sve programe koji su potrebni za rad reciklažnog dvorišta</t>
  </si>
  <si>
    <t>2.1.11.</t>
  </si>
  <si>
    <t>Nabava, doprema i ugradnja  drobljenog kamenog materijala granulacije 32-64 mm u upojni bunar. Debljina sloja 30 cm.</t>
  </si>
  <si>
    <t>2.1.12.</t>
  </si>
  <si>
    <t>Nabava, doprema i ugradnja  drobljenog kamena veličine 50 - 150 mm u upojni bunar. Debljina sloja 70 cm.</t>
  </si>
  <si>
    <t>3.1.3.</t>
  </si>
  <si>
    <t>iskop vodovodne mreže za sanitarne potrebe DN 25 mm</t>
  </si>
  <si>
    <t>Žbukanje unutarnjih i vanjskih zidova spremnika vode produžnom žbukom. Gruba i fina žbuka s obradom svih niša, špaleta i slično. Prije žbukanja površine prskati rijetkim cementnim mortom. U cijenu uračunati vrijednost svog osnovnog i pomoćnog materijala i rada.</t>
  </si>
  <si>
    <t>4.3.4.</t>
  </si>
  <si>
    <t>4.3.5.</t>
  </si>
  <si>
    <t>Nabava i izrada premaza poda spremnika vode (prostorija za smještaj pumpi) epoksi premazom.</t>
  </si>
  <si>
    <t>4.8.</t>
  </si>
  <si>
    <t>4.8.1.</t>
  </si>
  <si>
    <t>LIČILAČKI RADOVI</t>
  </si>
  <si>
    <t>LIČILAČKI RADOVI UKUPNO</t>
  </si>
  <si>
    <t>Bojanje unutarnjih i vanjskih zidova spremnika vode disperzivnom bojom u bijeloj boji. U cijenu uključiti sav materijal,  pripremne i pomoćne radove kao što su impregniranje zidova, gletanje, brušenje i sl.</t>
  </si>
  <si>
    <t xml:space="preserve">Nabava i doprema materijala te betoniranje  betonske podloge ispod temeljne ploče spremnika vode, debljine 10 cm, sve prema glavnom projektu. Beton razreda C 12/15.  </t>
  </si>
  <si>
    <t>4.2.14.</t>
  </si>
  <si>
    <t xml:space="preserve">Nabava i doprema materijala te betoniranje  betonske zaštite hidroizolacije debljine 4 cm, sve prema glavnom projektu. Beton razreda C 12/15.  </t>
  </si>
  <si>
    <t>4.9.</t>
  </si>
  <si>
    <t>HIDROIZOLATERSKI RADOVI</t>
  </si>
  <si>
    <t>HIDROIZOLATERSKI RADOVI UKUPNO</t>
  </si>
  <si>
    <t>4.9.1.</t>
  </si>
  <si>
    <t>4.9.2.</t>
  </si>
  <si>
    <t>Nabava, doprema i ugradnja  zaštite hidroizolacije od XPS ploča debljine 5 cm. Ploče je potrebno ljepljenjem pričvrstiti za zidove koji su hidroizolirani bitumenskom ljepenkom. 
U cijenu uključiti sav materijal,  pripremne i pomoćne radove i sl. Obračun po m2.</t>
  </si>
  <si>
    <t>3.4.</t>
  </si>
  <si>
    <t>3.4.1.</t>
  </si>
  <si>
    <t>Nabava, doprema i izrada hidroizolacijskog premaza zidova, stropova i podova spremnika vode. Stavka obuhvaća postavu skele za rad kao i sav materijal do kompletne gotovosti.</t>
  </si>
  <si>
    <t>Nabava, doprema i izrada hidroizolacijskog premaza zidova, stropova i podova sabirne jame. Stavka obuhvaća postavu skele za rad kao i sav materijal do kompletne gotovosti.</t>
  </si>
  <si>
    <t>4.9.3.</t>
  </si>
  <si>
    <t>4.4.12.</t>
  </si>
  <si>
    <t>4.4.13.</t>
  </si>
  <si>
    <t xml:space="preserve">Q 90" DN80 PN10   
</t>
  </si>
  <si>
    <t xml:space="preserve">FF DN   80x500 PN 10 GGG   80mmX500mm
</t>
  </si>
  <si>
    <t>Nabava, doprema i ugradnja samousisne crpke tipa GRUNDFOS MQ3-35 A-O-A-BVBP ili jednakovrijedne kapaciteta 0,5 l/s pri tlaku od 2,5 bara. Stavka uključuje i usisne cijevi s pripadajućim koljenima, te odvodne cijevi s pripadajućim koljenima  od pocinčanog čelika DN 25.</t>
  </si>
  <si>
    <t>FF DN   80x700 PN 10 GGG</t>
  </si>
  <si>
    <t>FF DN   80x800 PN 10 GGG</t>
  </si>
  <si>
    <t>USISNA KOŠARA S VENT DN80 PN10</t>
  </si>
  <si>
    <t>UREĐAJ ZA POVIŠENJE TLAKA</t>
  </si>
  <si>
    <t>MEMBRANSKI SPREMNIK 400 L</t>
  </si>
  <si>
    <t>KOLJENO POCINČANO ŽŽ 90°  5/4"</t>
  </si>
  <si>
    <t>DUPLA NIPLA POCINČANA  5/4"</t>
  </si>
  <si>
    <t>OTCJEPNI T KOMAD POCINČANI 5/4"</t>
  </si>
  <si>
    <t>REDUKCIJA 5/4"-3/4"</t>
  </si>
  <si>
    <t>SLAVINA 3/4"</t>
  </si>
  <si>
    <t>USISNA KOŠARICA S VENTILOM  1"</t>
  </si>
  <si>
    <t>PUMPA ZA PORTIRNICU</t>
  </si>
  <si>
    <t xml:space="preserve">FF DN   80x200 PN 10 GGG   80mmX200mm 1
</t>
  </si>
  <si>
    <t xml:space="preserve">OGRLICA DN80 ZA PRIKLJUČAK 5/4"  80mm-5/4"
</t>
  </si>
  <si>
    <t xml:space="preserve">FF DN   80x1000 PN 10 GGG   80mmX1000mm 
</t>
  </si>
  <si>
    <t>ZASUN 3/4"</t>
  </si>
  <si>
    <t>KOLJENO POCINČANO ŽŽ 90°  1"</t>
  </si>
  <si>
    <t>CIJEV POCINČANA  1" 560 mm</t>
  </si>
  <si>
    <t>CIJEV POCINČANA  1" 700 mm</t>
  </si>
  <si>
    <t>CIJEV POCINČANA  1" 500 mm</t>
  </si>
  <si>
    <t>CIJEV POCINČANA  1" 590 mm</t>
  </si>
  <si>
    <t>CIJEV POCINČANA  1" 2850 mm</t>
  </si>
  <si>
    <t>CIJEV POCINČANA  5/4" 120mm</t>
  </si>
  <si>
    <t>CIJEV POCINČANA  5/4" 440mm</t>
  </si>
  <si>
    <t>CIJEV POCINČANA  5/4" 220 mm</t>
  </si>
  <si>
    <t>CIJEV POCINČANA  5/4" 160 mm</t>
  </si>
  <si>
    <t>1.7.19.</t>
  </si>
  <si>
    <t>1.7.20.</t>
  </si>
  <si>
    <r>
      <t xml:space="preserve">Nabava i betoniranje armiranobetonskog postolja uređaja za povišenje tlaka dimenzija 125 x 60 x 15 cm betonom C 25/30. </t>
    </r>
    <r>
      <rPr>
        <sz val="11"/>
        <rFont val="Calibri"/>
        <family val="2"/>
        <charset val="238"/>
      </rPr>
      <t xml:space="preserve">Blok armirati vilicama Φ6/15 u oba smjera u gornjoj i donjoj zoni. </t>
    </r>
  </si>
  <si>
    <t>4.2.15.</t>
  </si>
  <si>
    <t>VIBRACIJSKA VILICA</t>
  </si>
  <si>
    <t>PLOVAK ZA ZAŠTITU OD RADA NA SUHO</t>
  </si>
  <si>
    <t>ZIDNI DRŽAČ CIJEVI DN 80</t>
  </si>
  <si>
    <t>ZIDNI DRŽAČ CIJEVI 1"</t>
  </si>
  <si>
    <t xml:space="preserve">Nabava, doprema, ugradnja i puštanje u rad protupožarne hidrostanice (uređaj za povišenje tlaka) kao GRUNDFOS HYDRO MPC-S 2 CRI 20-3 ili jednakovrijedna  s dvije paralelno spojene crpke montirane na zajednički okvir, ulaznim i izlaznim kolektorom (sve od nehrđajućeg čelika), armaturom, ormarićem za upravljanje mogućnošću automatske kaskadne kontrole crpki, automatskom samokontrolom crpki te funkcijama zaštite i monitoringa crpki.  Hidrostanica mora omogućiti protok od 10 l/s pri tlaku od 3,5 bara.
Postrojenje je kompletno opremljeno za protupožarni rad.
Ugrađene crpke su izrađene iz nehrđajućeg čelika.
Stavka uključuje nabavu dopremu i montažu svih dolje navedenih  fazonskih komada dovoda i odvoda kao i spajanje s membranskim spremnikom i membranski spremnik, plovak za zaštitu od rada na suho i vibracijsku vilicu.
Nepovratne ventile je potrebno postaviti na usisnoj strani te je potrebno dodatno ugraditi vibracijsku vilicu.
Uz navedeno isporučiti i:
- potvrdu o sukladnosti izdanu od domaće ovlaštene institucije
- uvjerenje o ispunjavanju zahtjeva prema Zakonu o zaštiti na radu, izdano od domaće ovlaštene institucije.
</t>
  </si>
  <si>
    <t>4.3.6.</t>
  </si>
  <si>
    <t>Dobava i ugradba nehrđajućih čeličnih stupaljki Φ22 mm (26x45cm)stupaljki u spremnik vode.  Stupaljke se ugrađuju bušenjem rupa u zidu upojnog bunara, postavljanjem stupaljki u te rupe, te zapunjavanjem rupa reparaturnim mortom. Krajevi stupaljki ugrađenih u beton moraju biti savinuti ili razdvojeni zbog boljeg prianjanja u betonu. Ugradba na tiple i vijak nije dopuštena.Obračun po komadu ugrađene stupaljke.</t>
  </si>
  <si>
    <t>OPREMA PRVE POMOĆI</t>
  </si>
  <si>
    <t>1.9.</t>
  </si>
  <si>
    <t>1.9.1.</t>
  </si>
  <si>
    <t>OREMA PRVE POMOĆI UKUPNO</t>
  </si>
  <si>
    <t>Nabava, doprema i montaža ormarića prve pomoći u portirnici.</t>
  </si>
  <si>
    <t>Utovar i odvoz materijala iz iskopa na sjevernu padinu postojećeg nasipa.</t>
  </si>
  <si>
    <t>Utovar i odvoz materijala iz iskopa na sjevernu padinu postojećeg nasipa te uređenje istog što podrazumjeva ugradnju materijala u slojevima i zbijanje te postizanje nagiba od 1:1,5.</t>
  </si>
  <si>
    <t>1.10.</t>
  </si>
  <si>
    <t>OPREMA ZAŠTITE OD POŽARA</t>
  </si>
  <si>
    <t>OPREMA ZAŠTITE OD POŽARA UKUPNO</t>
  </si>
  <si>
    <t>1.10.1.</t>
  </si>
  <si>
    <t>1.10.2.</t>
  </si>
  <si>
    <t xml:space="preserve">Nabava, doprema i montaža tipskog kontejnera tlocrtnih dimenzija cca 6,06m x 2,44m (portirnica sa sanitarnim čvorom)  ukupne visine 2,60 m a sve sukladno nacrtima iz glavnog projekta. Konstruktivni sustav je zavarena čelična konstrukcija od hladno valjanih profila debljine 3 mm. Pod kontejnera zatvoren je odozdo čeličnim profiliranim limom debljine, termoizolacija mineralna vuna debljine 10 cm, parna brana od PE folije. Kao završni sloj na gornjoj površini  drvena vodootporna ploča debljine 20 mm te završno PVC pod. Krov sa sastoji od zavarenih profiliranih limova koji čine nosivu konstrukciju krovišta. Izvedba pokrvnog pocinčanog lima treba osigurati potpunu vodonepropusnost. </t>
  </si>
  <si>
    <r>
      <t>m</t>
    </r>
    <r>
      <rPr>
        <vertAlign val="superscript"/>
        <sz val="11"/>
        <rFont val="Arial"/>
        <family val="2"/>
        <charset val="238"/>
      </rPr>
      <t>3</t>
    </r>
  </si>
  <si>
    <r>
      <t>Dobava i polaganje pijeska 0-4 mm u kabelski kanal  u dva sloja. Obračun po m</t>
    </r>
    <r>
      <rPr>
        <vertAlign val="superscript"/>
        <sz val="11"/>
        <rFont val="Arial"/>
        <family val="2"/>
        <charset val="238"/>
      </rPr>
      <t>3</t>
    </r>
    <r>
      <rPr>
        <sz val="11"/>
        <rFont val="Arial"/>
        <family val="2"/>
      </rPr>
      <t xml:space="preserve"> ugrađenog materijala.</t>
    </r>
  </si>
  <si>
    <r>
      <t xml:space="preserve">Dobava i ugradnja PVC cijevi </t>
    </r>
    <r>
      <rPr>
        <sz val="11"/>
        <rFont val="Arial"/>
        <family val="2"/>
        <charset val="238"/>
      </rPr>
      <t>u zamljani kanal za polaganje kabela elektroinstalacija</t>
    </r>
  </si>
  <si>
    <r>
      <t xml:space="preserve">Dobava i ugradnja PVC cijevi </t>
    </r>
    <r>
      <rPr>
        <sz val="11"/>
        <rFont val="Calibri"/>
        <family val="2"/>
        <charset val="238"/>
      </rPr>
      <t>Ø</t>
    </r>
    <r>
      <rPr>
        <sz val="11"/>
        <rFont val="Arial"/>
        <family val="2"/>
        <charset val="238"/>
      </rPr>
      <t>110 mm u zamljani kanal za polaganje instalacija telekomunikacijksog priključka</t>
    </r>
  </si>
  <si>
    <t>Nabava i postava kontejnera za tekstil: Kontejner je izrađen iz čeličnog lima debljine  1,5 mm.
S prednje strane mora biti izveden otvor za ubacivanje otpada sa vratima koja sprečavaju krađu otpada iz kontejnera
Sa prednje strane vrata za pražnjenje kontejnera na šarnir i bravu sa ključem
Kontejner se na tlo oslanja na četiri fiksne nogice visine 60 mm
Kontejner je zaštićen temeljnom bojom i završnim žutom bojom
Zapremine: 2,5 m³
Dimenzije: 1150 x 1250 x 2000  mm (d x š x v).
Ukupne mase : 150 kg
Nosivost 350 kg Na svakom spremniku natpis o vrsti otpada i KB</t>
  </si>
  <si>
    <t>1.7.21.</t>
  </si>
  <si>
    <t>1.7.23.</t>
  </si>
  <si>
    <t>Nabava, transport, raznošenje duž trase, ugradba PVC kanalizacijskih cijevi klase SN 8, cijevi su duljine 6 m. Cijevi se polažu na pješčanu posteljicu sukladno Europskoj normi 1401-3 (ili jednakovrijedno ______________________) te naputcima proizvođača, te se spajaju uz pomoć integriranih spojnih elemenata. Cijev mora ležati na posteljici jednoliko cijelom dužinom, s kutom nalijeganja od 90 stupnjeva. Specifikacija i kvaliteta materijala i radova u svemu prema projektu i važećem propisima.  U cijenu uračunata dobava, transport i ugradba svih potrebnih spojnica za cijevi i sve gumene brtve. Obračun po m' kompletno ugrađenih i ispitanih cijevi.</t>
  </si>
  <si>
    <t>Izrada probe vodonepropusnosti cjevovoda i objekata oborinske odvodnje u skladu s normom HRN EN 1610:1997 (ili jednakovrijedno _____________________) . Obračun po m'</t>
  </si>
  <si>
    <t>Izrada probe vodonepropusnosti cjevovoda DN 200 mm i objekata oborinske odvodnje u skladu s normom HRN EN 1610:1997 (ili jednakovrijedno _____________________________) . Obračun po m'.</t>
  </si>
  <si>
    <t>Dobava, doprema i ugradnja poklopca za ulaz u crpnu stanicu i spremnik vode. Komplet poklopac od inox čelika sa plinskim amortizerima za lakše podizanje i ključem kao tip Huber ili jednakovrijedan ______________________________. Poklopac je dimenzija 800x800 mm sa odzračnom cijevi.</t>
  </si>
  <si>
    <t>Nabava, doprema i ugradnja lijevano željeznih DUCTILE (nodularni lijev GGG 40) vodovodnih cijevi (ili jednakovrijedno __________________) , klase 40 (prema HRN EN 545 ili jednakovrijedno _____________________), sa vanjskom zaštitom od cinčano-aluminijske prevlake (Zn-Al) i plavog epoksidnog pokrivnog sloja (cink-aluminij 400 g/m2, epoks.  Cijevi su na spoj NATURAL TYTON (ili jendakovrijedno _____________________________), pojedinačne duljine 6,0 m. U stavku je uračunat sav spojni materijal (brtve, vijci) te sav strojni i ručni rad, a vrši se prema uputama proizvođača. Obračun po m' ugrađene cijevi.</t>
  </si>
  <si>
    <t xml:space="preserve">otcjepni komad MMA DN 80 mm s naglavkom TYTON (ili jednakovrijedno ___________________) i prirubnicom </t>
  </si>
  <si>
    <t>spojni komad s prirubnicom i naglavkom tyton EU DN 80 mm (ili jednakovrijedno ___________________________)</t>
  </si>
  <si>
    <t>kutni komad 90° s naglavkom TYTON -MMQ (ili jednakovrijedno ________________________________)</t>
  </si>
  <si>
    <t xml:space="preserve">otcjepni komad MMA  DN 80 mm s naglavkom TYTON (ili jednakovrijedno _____________________)  i prirubnicom </t>
  </si>
  <si>
    <t>Vodovodne armature. Nabava zasuna od lijevanog željeza, kratkih sa ravnim prolazom i mekim nalijeganjem za radni tlak 10 bara, sa potrebnim materijalom za spajanje sa fazonskim komadima (brtve i vijci). Zaštita od korozije iznutra i izvana epoksidni sloj (EP-P) prema GSK smjernicama, RAL 5005 (ili jednakovrijedno _____________________________). Komplet sa teleskopskom ugradbenom garniturom i okruglom lijevanoželjeznom uličnom kapom prema, za radni tlak 10 bara. Obračun po komadu po specifikaciji.</t>
  </si>
  <si>
    <t>Izrada, dostava i momtaža dvokrilnih vrata od tipskih eloksiranih aluminijskih profila, zidarske mjere otvora 155 x 220 sa ventilacijskim žaluzinama visine 70 cm (uz donji rub vrata), odnosno 60 cm (uz gornji rub vrata), Prag čelični, antikorozivno zaštićen, kutnik 40x40x4 mm ugrađen kod betoniran ja varenjem za armaturu. Ispuna krila dvostruki aluminijski eloksirani lim. Na žaluzine s unutarnje strane treba ugraditi zaštitnu mrežicu sa otvorima od 3 mm. Brava cilindrična s mogućnošću otvaranja iznutra bez ključa.</t>
  </si>
  <si>
    <t>Nabava, doprema i ugradnja  hidroizolacije vodospreme. Hidroizolacija se sastoji od:
- hladan bitumenski prednamaz - tipa Resitol ili jednakovrijedan _________________________
-visoko fleksibilna polimerbitumenska traka - tipa Elastobitufix GV-5 ili jednakovrijedna ____________________
U cijenu uključiti sav materijal,  pripremne i pomoćne radove i sl. Obračun po m2.</t>
  </si>
  <si>
    <t>Ugradnja tipskog kabelskog priključnog ormara kao tip SPMO ili jednakovrijedno _______________________ opremljenog i ožičenog za ugradnju trofaznog dvotarifnog brojila (isporučuje HEP-ODS d.o.o. DP Elektra Zadar)</t>
  </si>
  <si>
    <t>-luksomat sa sondom za upravljanje električnom rasvjetom okoliša kao tip LM20C ili jednakovrijedno ____________________</t>
  </si>
  <si>
    <t>-luksomat sa sondom za upravljanje električnom rasvjetom okoliša kao tip LM20C ili jednakovrijedno ________________________</t>
  </si>
  <si>
    <t>Dobava i n/ž ugradnja razvodnog ormara RO-P kao tip Hager ili jednakovrijedno _____________________ izrađenog iz samogasive plastike i slijedećom ugrađenom opremom:</t>
  </si>
  <si>
    <t>Dobava i ugradnja razvodnog ormara RO-S ili jednakovrijedno ______________________ izrađenog iz željeznog lima, dimenzija 600x800x200mm sa sljedećom ugrađenom opremom:</t>
  </si>
  <si>
    <t>Dobava i n/ž ugradnja ormarića RO-K (ili jednakovrijedno __________________ ) za prihvat napajanja iz mobilnog agregata sa slijedećom oremom  MINIPOL (ili jednakovrijedno __________________), 400x300x200mm (VxŠxD)</t>
  </si>
  <si>
    <t>Dobava i ugradnja brtvenog elementa za ugradnju u betonski zid u svrhu uvlačenja kabela. Kao tip Roxtec G 2x1 AISI 316 (ili jednakovrijedno _____________________)  okvir,te brtvene elemente : 1xRM30, 1xRM60</t>
  </si>
  <si>
    <t>Dobava i ugradnja, na pripremljeni betonski temelj rasvjetni stup tipa  pocinčani osmerokutni stup visine 8 m, predviđen za zonu vjetra III, kao tip SRS2B-800–III ili jednakovrijedno _______________“DALEKOVOD”</t>
  </si>
  <si>
    <t xml:space="preserve">Dobava i ugradnja svjetiljke na lučnu konzolu. Ugradnja se vrši sa stupom položenim na zemlji. Ugrađuje se cestovna svjetiljka kao tip Iridium mini gen3 LED - BGP381 T35 1xGRN40/830   s optikom verzije WSO proizvođača "PHILIPS LIGHTING" ili jednakovrijedno. </t>
  </si>
  <si>
    <t>Dobava i ugradnja kabelkog završetka na kabel javne rasvjete zajedno s kabelskim stopicama(ugrašuje se 4 stopice po kabelskom završetku). KAbelski završetak 4-35 mm2 tip: EPKT-0015 "Raychem" ili jednakovrijedno _________________</t>
  </si>
  <si>
    <t xml:space="preserve">Sve norme na koje se poziva Glavni projekt i ovaj troškovnik mogu se zamijeniti jednakovrijednima, pri čemu se jednakovrijenim normama smatraju norme koje postavljaju jednake ili strože zahtjeve od onih danim normom na koju upućuje ovaj troškovnik i Glavni projekt,  a što mora biti nedvojbeno dokazano od strane ponuditelja.  </t>
  </si>
  <si>
    <t>OPĆENITO</t>
  </si>
  <si>
    <t>1.7.22.  2. dio</t>
  </si>
  <si>
    <t>1.7.22. 1. dio</t>
  </si>
  <si>
    <r>
      <t xml:space="preserve">Stroj za usitnjavanje granja (sjeckalica)
Veličina usitnjavanja hidraulično podešavanje  od 5 do 25 mm
Lijevak za uvlačenje minimalno 1.500 mm, sklopiva ploča za uvlačenje, paralelno postavljena ručka za paljenje sa sigurnosnim prekidačem upravljanim putem releja
Upravljanje valjkom za uvlačenje prema  prEN 13525 </t>
    </r>
    <r>
      <rPr>
        <sz val="11"/>
        <color rgb="FFFF0000"/>
        <rFont val="Calibri"/>
        <family val="2"/>
        <charset val="238"/>
        <scheme val="minor"/>
      </rPr>
      <t xml:space="preserve">ili jednokovrijedno ________________ </t>
    </r>
    <r>
      <rPr>
        <sz val="11"/>
        <rFont val="Calibri"/>
        <family val="2"/>
        <charset val="238"/>
        <scheme val="minor"/>
      </rPr>
      <t xml:space="preserve">
Sigurnosni prekidač s električno hidrauličkim upravljanjem prema  CE-normama EN13525</t>
    </r>
    <r>
      <rPr>
        <sz val="11"/>
        <color rgb="FFFF0000"/>
        <rFont val="Calibri"/>
        <family val="2"/>
        <charset val="238"/>
        <scheme val="minor"/>
      </rPr>
      <t xml:space="preserve"> ili jednokovrijedno ________________</t>
    </r>
    <r>
      <rPr>
        <sz val="11"/>
        <rFont val="Calibri"/>
        <family val="2"/>
        <charset val="238"/>
        <scheme val="minor"/>
      </rPr>
      <t xml:space="preserve">
Cijev za izbacivanje usitnjenog materijala mogućnost zakretanja za 360° pomoću kugličnog ležaja uključujući smanjenje buke pri tzv. tihom usitnjavanju
Zaštita od preopterećenja Power-Control sustav  </t>
    </r>
    <r>
      <rPr>
        <sz val="11"/>
        <color rgb="FFFF0000"/>
        <rFont val="Calibri"/>
        <family val="2"/>
        <charset val="238"/>
        <scheme val="minor"/>
      </rPr>
      <t>ili jednokovrijedno ________________</t>
    </r>
    <r>
      <rPr>
        <sz val="11"/>
        <rFont val="Calibri"/>
        <family val="2"/>
        <charset val="238"/>
        <scheme val="minor"/>
      </rPr>
      <t xml:space="preserve">, elektronska kontrola broja okretaja
Podvozje  Jednoosovinska prikolica maksimalno 80 km/h s podesivom visinom rude za vuču
Šasija: potpuno pocinčana
Kočnice: Kočnice bubanj
Kotači: Veličina  gume 205/65 R 15
Osvjetljenje  prema </t>
    </r>
    <r>
      <rPr>
        <sz val="11"/>
        <color rgb="FFFF0000"/>
        <rFont val="Calibri"/>
        <family val="2"/>
        <charset val="238"/>
        <scheme val="minor"/>
      </rPr>
      <t>Pravilniku o tehničkoj ispravnosti vozila</t>
    </r>
    <r>
      <rPr>
        <sz val="11"/>
        <rFont val="Calibri"/>
        <family val="2"/>
        <charset val="238"/>
        <scheme val="minor"/>
      </rPr>
      <t>, zaštićeno u pocinčanom U-profilu branika
Blatobran:  Lim (pocinčan)
Vuča stroja: DIN vučno oko ili priključak za eurokuku
Masa stroja:  minimalno 1.000 kg do maksimalno 1.400 kg</t>
    </r>
  </si>
  <si>
    <r>
      <t xml:space="preserve">Viličar sa vagom
Maksimalna nosivost: 2000 kg;
Točnost: ± 0,1 %;
Dimenzije vilica: minimalno 1150 mm x 550 mm x 85 mm:
Masa: minimalno 100 kg
Konstrukcija izrađena od debelog čelika i obojena;
Kotači izrađeni od poliuretana;
Minimalno 4 mjerna pretvornika;
Pokazni uređaj od nehrđajućeg čelika i IP 68 zaštiti </t>
    </r>
    <r>
      <rPr>
        <sz val="11"/>
        <color rgb="FFFF0000"/>
        <rFont val="Calibri"/>
        <family val="2"/>
        <charset val="238"/>
        <scheme val="minor"/>
      </rPr>
      <t>ili jednakovrijedno __________</t>
    </r>
    <r>
      <rPr>
        <sz val="11"/>
        <rFont val="Calibri"/>
        <family val="2"/>
        <charset val="238"/>
        <scheme val="minor"/>
      </rPr>
      <t xml:space="preserve">, jednostavan za čišćenje i otporan na grube uvjete rada.  Minimalno 20 mm LCD displej  </t>
    </r>
    <r>
      <rPr>
        <sz val="11"/>
        <color rgb="FFFF0000"/>
        <rFont val="Calibri"/>
        <family val="2"/>
        <charset val="238"/>
        <scheme val="minor"/>
      </rPr>
      <t>ili jednakovrijedno __________</t>
    </r>
    <r>
      <rPr>
        <sz val="11"/>
        <rFont val="Calibri"/>
        <family val="2"/>
        <charset val="238"/>
        <scheme val="minor"/>
      </rPr>
      <t xml:space="preserve">, dobro vidljiv i u uvjetima slabe vidljivosti i niske temperature. Vodootporna folijska tipkovnica </t>
    </r>
    <r>
      <rPr>
        <sz val="11"/>
        <color rgb="FFFF0000"/>
        <rFont val="Calibri"/>
        <family val="2"/>
        <charset val="238"/>
        <scheme val="minor"/>
      </rPr>
      <t>ili jednakovrijedno __________,</t>
    </r>
    <r>
      <rPr>
        <sz val="11"/>
        <rFont val="Calibri"/>
        <family val="2"/>
        <charset val="238"/>
        <scheme val="minor"/>
      </rPr>
      <t xml:space="preserve"> sa  minimalno 15 funkcijskih tipki;
Kalibracija i konfiguracija pomoću tipkovnice ili PC;
Napajanje pomoću punjivih baterija;
Vrijeme rada do minimalno 80 sati prilikom kontinuiranog korištenja ili jedan mjesec kod ne kontinuiranog korištenja zahvaljujući funkciji automatskog isključivanja;
Programabilna funkcija štednje baterija;
Indikator napunjenosti baterije;
Punjač baterija  minimalno 230 V,  minimalno  50 Hz. Vrijeme punjenja od 7 do maksimalno 10 sati;
RS 232/C bidirekcionalni serijski port za spoj sa štampačem i mogućnošću podešavanja ispisa;
RS232/C bidirekcionalni serijski port za PC, radio modem, ili terminal;
IR ulaz za daljinsko upravljanje</t>
    </r>
  </si>
  <si>
    <r>
      <t>Stroj za usitnjavanje granja (sjeckalica)
Motor  Dizelski motor s minimalno 4 cilindra i minimalno 1.500 ccm
Snaga: minimalno 25,7 kW (35PS), hlađenje vodom
Spojnica s usitnjavačem klinasti remen sa samonapinjanjem s teškim industrijskim slobodnim hodom
Paljenje: pojačan industrijski starter zbog teških uvjeta rada
Upravljačko mjesto: Upravljački blok s integriranim kontrolnim lampicama, zaštita od prskanja vode
dizelski rezervoar od  minimalno cca 50 l  s mjeračem količine goriva
Usitnjavač drveta minimalni - maksimala promjer materijala od 180 do 190 mm 
Promjer rotora,  minimalno 660 mm
Debljina rotora,  minimalno  35 mm
Sustav noževa Noževi V-oblika 
   od 2 do 10 dB(A) manja buka
   podešavanje noževa po stupnjevima
Horizontalni kontra nož mogućnost korištenja noževa s obje strane
Zaštita ploče za usitnjavanje, zaštita od motanja, automatski se čisti
Dimenzije lijevka: minimalno (Š x V) 1.090 x 970 mm
Širina valjka za uvlačenje: minimalno  240 mm
Pogon valjka za uvlačenje putem hidrauličnog motora s  minimalno 210 bara 
Power-Grip gornji valjak za uvlačenje</t>
    </r>
    <r>
      <rPr>
        <sz val="11"/>
        <color rgb="FFFF0000"/>
        <rFont val="Calibri"/>
        <family val="2"/>
        <charset val="238"/>
        <scheme val="minor"/>
      </rPr>
      <t xml:space="preserve"> ili jednakovrijedno _____________</t>
    </r>
    <r>
      <rPr>
        <sz val="11"/>
        <rFont val="Calibri"/>
        <family val="2"/>
        <charset val="238"/>
        <scheme val="minor"/>
      </rPr>
      <t>,zakrivljeni zupci sprječavaju proklizavanje materijala</t>
    </r>
  </si>
  <si>
    <t>Info ploča 
Dimenzije minimalno 2 x 1,5 m na jugoistočnu fasadu portirnice sa sljedećim  podacima:
RECIKLAŽNO DVORIŠTE
SKRAĆENI NAZIV TRGOVAČKOG DRUŠTVA ILI OBRTA
BROJ UPISA U OČEVIDNIK RECIKLAŽNIH DVORIŠTA
RADNO VRIJEME</t>
  </si>
  <si>
    <r>
      <t>Kolna vaga
Nabava i postava nadzemne kolne vage dimenzija cca 3 x 9 m, ± 5%, nosivosti minimalno 40 T, tipa MJ100-A1-40t-9x3m</t>
    </r>
    <r>
      <rPr>
        <sz val="11"/>
        <color rgb="FFFF0000"/>
        <rFont val="Calibri"/>
        <family val="2"/>
        <charset val="238"/>
        <scheme val="minor"/>
      </rPr>
      <t xml:space="preserve"> ili jednakovrijedne___________________</t>
    </r>
    <r>
      <rPr>
        <sz val="11"/>
        <rFont val="Calibri"/>
        <family val="2"/>
        <charset val="238"/>
        <scheme val="minor"/>
      </rPr>
      <t xml:space="preserve">. U cijenu uračunati sve popratne pripremne i ostale radove koje je potrebno izvesti da kolna vaga bude u funkciji (montaža, kalibracija, zemljani radovi, betonski radovi,  tesarski, električarski i ostali radovi)  prema uputama proizvođača.                                                   </t>
    </r>
  </si>
  <si>
    <r>
      <t xml:space="preserve">Vertikalna, dvokomorna preša
Automatsko pomicanje glave preše iz komore na komoru
Snaga prešanja: minimalno 30 tona
Pritisak prešanja: minimalno  3,13 kg/cm2
Dimenzije preše: 2800  x 1320  x 3220 mm (širina x dubina x visina)  ± 5%
Punjenje materijala u prešu: ručno, odozgo i sa prednje strane (otvaranjem vrata)
Dimenzije samog otvora za punjenje:  minimalno 1200 x 800 mm (dubina x širina)
Visina otvora za punjenje  minimalno 1010 mm ( sa prednje strane otvaranjem gornjih vrata) i 1690 mm (sa gornje strane)
Dimenzije komore za prešanje:  minimalno  1200 x 800 x 1320 mm (širina x dubina x visina)
Volumen komore:  minimalno  1,260 m3
Dimenzije bale:  minimalno 1200 x 800 x 1000 (širina x dubina x visina)
Masa bale:  minimalno 150 do maksimalno 400 kg (ovisno o vrsti prešanog materijala)
Učinak na sat:   minimalno 200 do maksimalno 750 kg/h (prema dimenzijama i vrsti materijala, njegovoj mjernoj masi, 
razvrstavanju i načinu punjenja
Broj mjesta za uvezivanje:  minimalno 2 x 4 komada
Vrijeme ciklusa prešanja: minimalno  60 sec
Snaga/napon:  minimalno 5,5/400 kW/V
Masa stroja:  minimalno 2100 kg
Hidraulični sistem za izbacivanje bala
Mogućnost nadogradnje do dodatne minimalno 4 komore 
Sigurnosna vrata protiv ozljeđivanja (vrata se ne mogu otvoriti dok uređaj preša). Potvrda o sukladnosti proizvođača prema sljedećim direktivama </t>
    </r>
    <r>
      <rPr>
        <sz val="11"/>
        <color rgb="FFFF0000"/>
        <rFont val="Calibri"/>
        <family val="2"/>
        <charset val="238"/>
        <scheme val="minor"/>
      </rPr>
      <t>(EU - Strojevi 98/37/EU (98/79/EU),  73/23/EEC (93/68/EEC), 89/336/EEC (93/68/EEC) i prema sljedećim normama: EN ISO 12100-1:2003, EN ISO 12100-2:2003,EN 1050:1996, EN 294:1992,EN ISO 11204:1995,EN 953:1997, EN ISO 3746:1995,EN 614-1:1995,EN 1037:1995, EN 418:1992, EN 894-1:1997,EN 982:1996, EN 693:2001, EN 60204-1:1997,EN 61000-6-1:2001, EN 61000-6-3:2001, EN 574:1996 (ili jednakovrijedno __________________________________________________________)</t>
    </r>
  </si>
  <si>
    <t>Nabava i postava kontejnera za stare lijekove
Zapremina minimalno 500 litara
Konstrukcija koja omogućuju jednostavnu manipulaciju viličarom
Otporan na djelovanje opasnih tvari i prikladan za skladištenje opasnog otpada
Materijal: polietilen
Dimenzije: 1200 mm x 800 x 790 mm  (š x d x v)  ± 5%
Četvrtastog oblika sa odvojivim poklopcem, na četiri nožice sa dva klizača radi manipulacije viličarom
Ukupne mase: minimalno 46 kg
Nosivost: minimalno 500 kg. 
Na svakom spremniku natpis o vrsti otpada i KB
Otpornost na temperaturnu razliku od - 40° C do + 60 ° C
Opterećenje kod slaganje jedna na drugu: 4500 kg ± 5%</t>
  </si>
  <si>
    <t xml:space="preserve">Kontejner izrađen prema standardima: HRN EN ISO  12100:2011, HRN EN ISO 13857:2008 i 
DIN 30720 (ili jednakovrijedno ______________________________________________________)
Dimenzije vanjske: 3420 x 1770 x 1285 mm (d x š x v)
Zapremina: 5 m³ - zatvoreni
Izvedba: kontejner je izrađen od T.V. lima 3 mm (stranica/dno), osnovna konstrukcija – cijev 60 x 40 x 3 mm
Spremnik ima bočna ojačanja iz kvadratnih cijevi 60 x 40 x 3 mm na kojima su zavarena četiri zatika za manipuliranje i transport spremnika pomoću kamionskog autopodizača
Kontejner je ojačan cijevima na dnu dim. 40x40x2 mm
Čelne, rubne cijevi na spremniku su dimenzija 6/4“x 3 mm
Kontejner je konusnog oblika, što omogućuje transport spremnika jedan u drugome
Poklopac je izrađen od pravokutnih cijevi 30 x 20 x 2 mm i H.V. lima debljine 1,25 mm. 
Dva veća poklopca na konusnoj strani kontejnera te dva manja na vrhu poklopca 
dimenzije 600 x 600 mm koji omogućavaju potpuno punjenje kontejnera
Veći poklopci se otvaraju uz pomoć tlačnih opruga
Farbano: 2 x temelj + 2 x završna boja (završna boja RAL 6005 ili jednakovrijedno _____________________________________). 
Na svakom spremniku natpis o vrsti otpada i KB
</t>
  </si>
  <si>
    <t xml:space="preserve">Termoizolaciju krova izvesti mineralnom vunom debljine 12 cm. Na donji dio konstrukcije krovišta pričvršćen je niskoprofilirani pocinčani lim. Odvod oborinskih voda riješen je putem slobodnog pada oborina sa površine krova. Zidovi su izrađeni od termopanela debljine 100 mm, izolacija poliuretan.  Predviđa se ugradnja unutarnje i vanjske PVC stolarije s koeficjentom prolaska topline U ≤ 1,6 W/m2K. Kontejner mora biti opremljen razvodom električnih i DTK instalacija u skladu s njegovom namjenom što između ostalog uključuje i korištenje osobnog računala, fiskalne blagajne i telefona.  Od sanitarne opreme u kontejneru mora biti ugrađena WC školjka s vodokotlićem, umivaonik s ogledalom i policom te držač papira. Kontejner mora biti opremljen i spreman za korištenje.  Stavka uključuje priključenje kontejnera na elektroenergetsku mrežu, na vodovodnu mrežu i fekalnu odvodnju.
</t>
  </si>
  <si>
    <t xml:space="preserve">   - B02  “obavezno zaustavljanje"    </t>
  </si>
  <si>
    <t xml:space="preserve">Nabava i montaža okomite prometne signalizacija - prometnih znakova. Prometni znakovi moraju odgovarati postojećim standardima i “Pravilniku o prometnim znakovima, signalizaciji i opremi na cestama” NN br. 33/05, 64/05, 155/05, 14/11).
Prometni znakovi moraju biti izrađeni s retroreflektivnom folijom stabilnom na “U.V.” zračenje aplicirane na Al podlogu debljine 3 mm i s pojačanim okvirom za montažu na pocinčani stup Æ 60,3 mm.
Prometni znakovi moraju se postaviti na mjesto određeno u projektu.
U stavku je uključena izrada temeljne jame, nabava i postavljanje pocinčanih stupova Æ 60,3 mm, odnosno stupova od NPI profila na betonsku podlogu i montaža znaka.
Obračun po komadu postavljenog znaka.   
ZNAKOVI IZRIČITIH NAREDBI                                           </t>
  </si>
  <si>
    <t xml:space="preserve">Iscrtavanje horizontalne prometne signalizacije - oznaka na kolniku.
Sva horizontalna signalizacija - oznake na kolniku mora se iscrtati prema projektu, u skladu s postojećim standardima i “Pravilnikom o prometnim znakovima, signalizaciji i opremi na cestama”. Uračunato je čišćenje zastora, te dvostruko premazivanje kvalitetnom bijelom bojom s retroreflektivnim zrncima, klase refleksije II. Obračun po m2 obojane površine.
POPREČNE OZNAKE                                                                                                                                                                        
</t>
  </si>
  <si>
    <t>IBC kontejner
Zapremina: minimalno 600 litara, unutarnja posuda napravljena od HDPE-a (ili jednakovrijedno _________________________), vanjska strana zaštićena zaštitnom konstrukcijom od plemenitog pocinčanog čelika zajedno postavljeno na europaleti za manipulaciju viličarom, gornji otvor za punjenje DN 150, donji zamjenjivi ventil za ispuštanje DN 50 , na posudi je ucrtana skala koja omogućuje preciznu procjenu obujma tekućine u spremniku kod pražnjenja ili punjenja, svi dijelovi se mogu reciklirati i zamjenjivi su, otporan na djelovanje opasnih tvari (kiseline, lužine, otapala i sl.), atest za skladištenje i prijevoz opasnih tvari prema ADR-u ili jednakovrijedno _______________, dimenzije: 1200 x 800 x 1005 mm ( d x š x v), ukupne mase: minimalno 54 kg. 
Na svakom spremniku natpis o vrsti otpada i KB.</t>
  </si>
  <si>
    <t xml:space="preserve">Kontejner za baterije i akumulatore 
Zapremina: minimalno 500 litara
Konstrukcija koja omogućuje jednostavnu manipulaciju viličarom
Otporan na djelovanje opasnih tvari i prikladan za skladištenje opasnog otpada
Materijal: polietilen ili jednakovrijedno ___________________________________
Dimenzije: 1200 mm x 800 x 790 mm  (š x d x v)
Četvrtastog oblika sa odvojivim poklopcem, na četiri nožice sa dva klizača radi manipulacije viličarom
Ukupne mase: minimalno 46 kg
Nosivost: minimalno 500 kg
Otpornost na temperaturnu razliku od - 40° C do + 60 ° C
Opterećenje kod slaganje jedna na drugu: 4500 kg. ± 5% 
Na svakom spremniku natpis o vrsti otpada i KB
</t>
  </si>
  <si>
    <t xml:space="preserve">Kontejner za baterije
Zapremine: minimalno 20 lit.
Ukupne mase: minimalno 1,3 kg
Materijal: polietilen 
Dimenzije : 280 x 240 x 460 mm (d x š x v)
Nosivost : minimalno 10 kg
Na gornjem dijelu poklopca izveden jedan otvor za ubacivanje klasičnih i dugmastih baterija 
Boja: antracit sivo tijelo i crveni poklopac
Metalna drška za nošenje kante. 
Na svakom spremniku natpis o vrsti otpada i KB
</t>
  </si>
  <si>
    <t>Nabava i postava kontejnera za stare lijekove:
Zapremine : minimalno 20 lit.
Ukupne mase : minimalno 1,3 kg
Materijal: polietilen 
Dimenzije : 280 x 240 x 460 mm (d x š x v) ± 5%
Nosivost : minimalno 10 kg
Na gornjem dijelu poklopca izveden jedan otvor za ubacivanje lijekova. 
Natpis o vrsti otpada na svakom spremniku i KB</t>
  </si>
  <si>
    <t xml:space="preserve">Nabava i postava kontejnera za fluorescentne cijevi i ostali otpad koji sadrži živu
Metalni kontejner namijenjen za skladištenje otpadnih fluorescentnih i živinih sijalica 
Vanjske dimenzije: 1600 x 500 x 800 mm (d x š x v) ± 5%
Konstrukcija koja omogućuju jednostavnu manipulaciju viličarom
Kombinirano otvaranje kontejnera – bočno i odozgora
Zapremine: minimalno 640 litara
Ukupne mase: minimalno 60 kg
Nosivost: minimalno 150 kg. 
Na svakom spremniku natpis o vrsti otpada i KB
</t>
  </si>
  <si>
    <t xml:space="preserve">Nabava i postava kontejnera za opasnu električnu i elektroničku opremu
Zapremina: minimalno 500 litara
Konstrukcija koja omogućuju jednostavnu manipulaciju viličarom
Otporan na djelovanje opasnih tvari i prikladan za skladištenje opasnog otpada
Materijal: polietilen ili jednakovrijedno _____________________________
Dimenzije: 1200 mm x 800 x 790 mm  (š x d x v) ± 5%
Četvrtastog oblika sa odvojivim poklopcem, na četiri nožice sa dva klizača radi manipulacije viličarom
Ukupne mase: minimalno 46 kg
Nosivost: minimalno 500 kg. 
Na svakom spremniku natpis o vrsti otpada i KB
Otpornost na temperaturnu razliku od - 40° C do + 60 ° C
Opterećenje kod slaganje jedna na drugu: 4500 kg ± 5%
</t>
  </si>
  <si>
    <t xml:space="preserve">Nabava i postava kontejnera za kabelske vodiče koji nisu navedeni pod 17 04 10: Zapremina 500 litara
Konstrukcija koja omogućuju jednostavnu manipulaciju viličarom
Otporan na djelovanje opasnih tvari i prikladan za skladištenje opasnog otpada
Materijal: polietilen
Dimenzije: 1200 mm x 800 x 790 mm  (š x d x v)
Četvrtastog oblika sa odvojivim poklopcem, na četiri nožice sa dva klizača radi manipulacije viličarom
Ukupne mase: 46 kg
Nosivost: 500 kg. Na svakom spremniku natpis o vrsti otpada i KB
Otpornost na temperaturnu razliku od - 40° C do + 60 ° C
Opterećenje kod slaganje jedna na drugu: 4500 kg ± 5%
</t>
  </si>
  <si>
    <t xml:space="preserve">Kontejner za ambalažu koja sadrži ostatke opasnih tvari: Zapremina 500 litara
Konstrukcija koja omogućuju jednostavnu manipulaciju viličarom
Otporan na djelovanje opasnih tvari i prikladan za skladištenje opasnog otpada
Materijal: polietilen
Dimenzije: 1200 mm x 800 x 790 mm  (š x d x v)
Četvrtastog oblika sa odvojivim poklopcem, na četiri nožice sa dva klizača radi manipulacije viličarom
Ukupne mase: 46 kg
Nosivost: 500 kg. Na svakom spremniku natpis o vrsti otpada i KB
Otpornost na temperaturnu razliku od - 40° C do + 60 ° C
Opterećenje kod slaganje jedna na drugu: 4500 kg ± 5%
</t>
  </si>
  <si>
    <t xml:space="preserve">PVC kutije 
PVC kutije za smještaj otpada na police kontejnera za skladištenje opasnog otpada. Proizvedene od polipropilena ili jednakovrijedno ___________________________________________
Vijčani poklopac jamči savršeno brtvljenje
Bačve su certificirane za skladištenje i prijevoz opasnih tvari
Bačve se lako mogu slagati jedna na drugu
Zavijeni poklopac ima osigurač protiv samoodvrtavanja
Zapremine: minimalno 25 litara
Minimalne dimenzije: promjera 345 mm, visine 460 mm
Ukupne mase: minimalno 1,5 kg
</t>
  </si>
  <si>
    <t xml:space="preserve">Nabava i postava kontejnera za odbačenu opremu koja sadrži klorofluorougljike. 
Metalni četvrtasti kontejner, zapremine minimalno 380 litara
Vanjske dimenzije kontejnera: 1245 x 820 x 725 mm (d x š x v) ± 5%
Unutar kontejnera nalazi se metalna gumirana kadica koja omogućuje skladištenje akumulatora te opremljena sa dva bočna rukohvata za vađenje i umetanje kadice u veći kontejner.
Vanjske dimenzije unutarnje kadice: 1195  x 795 x 700 mm (d x š x v) ± 5%
Ukupne zapremine: minimalno 380 litara
Vanjski kontejner napravljen od lima debljine minimalno 3 mm, obojano završnom plavom bojom
Ukupne mase: minimalno 180 kg
Mogućnost manipulacije viličarem i dizalicom 
Unutarnja kadica napravljena od lima debljine minimalno 1,5 mm obojano završnom plavom bojom
Na prednjoj strani kontejnera nalaze se dvije kopče za zatvaranje poklopca kontejnera
Sa stražnje strane poklopac pričvršćen u dvije točke putem pante
Mogućnost držanja poklopca u otvorenom položaju sa dvije prečke na bočnim stranama koje služe kao sigurnosni mehanizam protiv samozatvaranja poklopca
Po rubu poklopca nalazi se gumena brtva radi potpunog brtvljenja. 
Na svakom spremniku natpis o vrsti otpada i KB
</t>
  </si>
  <si>
    <t>Nabava i postava kontejnera za odjeću
Kontejner je izrađen iz čeličnog lima debljine minimalno 1,5 mm
S prednje strane mora biti izveden otvor za ubacivanje otpada sa vratima koja sprečavaju krađu otpada iz kontejnera
Sa prednje strane vrata za pražnjenje kontejnera na šarnir i bravu sa ključem
Kontejner se na tlo oslanja na četiri fiksne nogice visine minimalno 60 mm
Kontejner je zaštićen temeljnom bojom i završnim žutom bojom
Zapremine: minimalno 2,5 m³
Dimenzije: 1150 x 1250 x 2000  mm (d x š x v) ± 5%
Ukupne mase: minimalno 150 kg
Nosivost: minimalno 350 kg 
Na svakom spremniku natpis o vrsti otpada i KB</t>
  </si>
  <si>
    <t>Klima uređaj
Nabava, doprema i montaža klima uređaja u portirnici. Inverter zidna unutarnja/vanjska jedinica s učinkom hlađenja minimalno 2,5 kW. U stavku uključen a ugradnja i sav potrošni materijal.</t>
  </si>
  <si>
    <t>Nabava doprema i ugradnja aparata za početno gašenje požara tip S (P) - 6 kg ili jednakovrijedan ____________ s ormarom za vanjski prostor . U stavku uključiti i sve potrebne radove za montažu ormara te znakove za označivanje. Obračun po komadu.</t>
  </si>
  <si>
    <t>Nabava doprema i ugradnja aparata za početno gašenje požara tip S (P) - 9 kg ili jednakovrijedan ____________ s ormarom za vanjski prostor . U stavku uključiti i sve potrebne radove za montažu ormara te znakove za označivanje. Obračun po komadu.</t>
  </si>
  <si>
    <t xml:space="preserve">   Iskop za cjevovode DN 200 mm</t>
  </si>
  <si>
    <t>Dobava i ugradba nehrđajućih čeličnih stupaljki Φ22 mm (26x45cm) stupaljki u upojni bunar.  Stupaljke se ugrađuju bušenjem rupa u zidu upojnog bunara, postavljanjem stupaljki u te rupe, te zapunjavanjem rupa reparaturnim mortom. Krajevi stupaljki ugrađenih u beton moraju biti savinuti ili razdvojeni zbog boljeg prianjanja u betonu. Ugradba na tiple i vijak nije dopuštena.Obračun po komadu ugrađene stupaljke.</t>
  </si>
  <si>
    <t xml:space="preserve">Izrada posteljice. Sz≥100 %, Ms≥40 MN/m2. Strojna izrada posteljice ujednačene nosivosti s grubim i finim planiranjem, eventualnom sanacijom pojedinih manjih površina slabijeg materijala i zbijanjem do tražene zbijenosti uz potrebno vlaženje ili sušenje. Izrada posteljice mora biti prema projektu, osobito obzirom na visinske kote, postignute nagibe i zbijenost materijala. Obračun je u četvornim metrima uređene i zbijene posteljice. U cijeni je uključen sav rad, materijal te prijevozi, potrebni za potpuno dovršenje uređene i zbijene posteljice, uključujući i ispitivanje i kontrolu kakvoće. Izvedba, kontrola kakvoće i obračun prema OTU 2-10, 2-10.1 i 2-10.2 (ili jednakovrijedno __________________________)     </t>
  </si>
  <si>
    <t>Zasipavanje oko temelja ogradnog zida materijalom iz iskopa. Stavka uključuje zbijanje s odgovarajućim sredstvima, a prema odredbama OTU (ili jednakovrijedno __________________________).  Obračun po m3 zasipanog materijala.</t>
  </si>
  <si>
    <t>Izrada nasipa materijalom iz iskopa - mješani materijal,  Sz≥95 %, Ms≥35 MN/m2, s prethodnim drobljenjem materijala, lokalnim transportom, strojnim nasipanjem i razastiranjem, prema potrebi vlaženjem ili sušenjem, planiranjem nasipnih slojeva debljine i nagiba prema projektu, te zbijanjem s odgovarajućim sredstvima, a prema odredbama OTU.  Obračun se mjeri u kubičnim metrima stvarno ugrađenog i zbijenog nasipa, a u cijenu je uključen sav rad na izradi nasipa te planiranje pokosa nasipa i čišćenje okoline, sav ostali rad, transporti i oprema, kao i ispitivanja i kontrola kakvoće. Izvedba, kontrola kakvoće i obračun prema OTU 2-09 (ili jednakovrijedno __________________________).</t>
  </si>
  <si>
    <t>Ugradnja separatora lakih tekućina s koalescentnim filtrom. Stavka obuhvaća nabavu, prijevoz, iskop jame i ugradnju separatora ulja klase I (&lt;5 mg/l) s koalescentnim filtrom s prijevozom, iskopom, izvedbom spojeva s cijevima i svim radovima i materijalima potrebnim za ugradnju i postizanje vodonepropusnosti. Ugradnja prema uputama proizvođača. Separator mora biti konstruiran, izrađen i testiran prema HRN EN 858, klase S-I-P (ili jednakovrijedno __________________________). 
Stavka uključuje nabavu, i ugradnju armirano betonske podloge debljine 15 cm. Podlogu armirati konstruktivno obostrano mrežama Q 196. Levanoželjezni poklopci separatora moraju biti nosivosti 400 kN te je ispod njih potrebno izvesti rasteretnu ploču  dimenzija 1,5 x 1,5 m, debljine 15 cm armiranu obostrano mrežom Q 335. Obračun po komadu ugrađenog separatora.</t>
  </si>
  <si>
    <t>Nabava i doprema materijala te izrada armiranobetonskih vertikalnih serklaža spremnika vode dimenzija 25/25 cm betonom razreda C 25/30 (ili jednakovrijedno __________________________). Serklaže armirati prema statičkom proračunu. Osigurati zaštitni sloj betona od 25 mm.</t>
  </si>
  <si>
    <t>Nabava i doprema materijala te izrada armiranobetonskih trakastih temelja ogradnog zida dimenzija 40/40, betonom razreda C 30/37, u glatkoj dvostranoj oplati. Dno temelja postaviti na dubinu od 80 cm od kote uređenog terena Svu potrebnu oplatu uključiti u jediničnu cijenu. Temelje armirati uzdužnom armaturom B500B 4 fi 10 u donjoj i 4 fi 10 u gornjoj zoni te vilicama fi 8/25 cm. U temelje postaviti U vilice fi 8/25 cm ukupne duljine 200 cm. Osigurati zaštitni sloj betona od 35 mm.</t>
  </si>
  <si>
    <t>Nabava i doprema materijala te izrada armiranobetonskih zidova ogradnog zida debljine 20 cm betonom razreda C 30/37  u glatkoj dvostranoj oplati.  Visina zida je 90 cm. Svu potrebnu oplatu uključiti u jediničnu cijenu. Zidove armirati obostrano mrežama B500B Q188. Na vrh zida postaviti dvije šipke fi 10 i U vilice fi 8/25 cm. Osigurati zaštitni sloj betona od 35 mm.</t>
  </si>
  <si>
    <t xml:space="preserve">Nabava i doprema materijala te betoniranje  betonske podloge ispod temelja ulaznih vrata, debljine 5 cm, sve prema glavnom projektu. Beton razreda C 12/15.   </t>
  </si>
  <si>
    <t>Nabava i doprema materijala te izrada armiranobetonskih temelja samaca stupova ulaznih vrata dimenzija 1 x 1 x 0,45 m betonom razreda C 30/37, u glatkoj četverostranoj oplati. Temelje armirati vilicama fi 10/15 cm u oba smijera, vilicama fi 8/15 na  spoju s temeljnom gredom te postaviti ankere za stupove 4 fi 12 (stupovi 20/20) odnosno 6 fi 12 (stup 20/35). Osigurati zaštitni sloj betona od 35 mm.</t>
  </si>
  <si>
    <t>Nabava i doprema materijala te izrada armiranobetonskih temeljnih traka iznad  temelja samaca dimenzija 0,35 x 0,35 x 21,75 m betonom razreda C 30/37, u glatkoj dvostranoj oplati. Temelje armirati vilicama fi 8/15 cm, te uzdužnom armaturom 3 fi 10 u donju odnosno 3 fi 10 u gornju zonu . Osigurati zaštitni sloj betona od 35 mm.</t>
  </si>
  <si>
    <t>Nabava i doprema materijala te izrada stupova ulaznih vrata dimenzija 0,2 x 0,2m, visine 2,1 m odnosno 0,2 x 0,35, visine 2,1 m betonom razreda C 30/37, u četverostranoj glatkoj oplati. Stupove 0,2 x 0,2m armirati vilicama fi 8/15 cm, te uzdužnom armaturom 4 fi 12. Osigurati zaštitni sloj betona od 35 mm.</t>
  </si>
  <si>
    <t xml:space="preserve">Nabava i doprema materijala te betoniranje  betonske podloge ispod ploče portirnice i ispod spremišnih kontejnera, debljine 5 cm , sve prema glavnom projektu. Beton razreda C 12/15.  </t>
  </si>
  <si>
    <t>Nabava i doprema materijala te izrada armiranobetonske ploče na tlu ispod spremišnih kontejnera tlocrtnih dimenzija  6,5 x 2,8 m a debljine 20 cm betonom razreda C 30/37. Ploču armirati konstruktivno mrežama Q 196 u gornjoj i donjoj zoni. Osigurati zaštitni sloj betona od 35 mm.</t>
  </si>
  <si>
    <t>Nabava i doprema materijala te izrada armiranobetonske ploče na tlu ispod spremišnih kontejnera tlocrtnih dimenzija 19,5 x 2,9m a debljine 20 cm betonom razreda C 30/37. Ploču armirati konstruktivno mrežama Q 196 u gornjoj i donjoj zoni. Osigurati zaštitni sloj betona od 35 mm.</t>
  </si>
  <si>
    <t xml:space="preserve">Nabava, doprema i ugradnja tipskih prefabriciranih betonskih rubnjaka 18/24  Rubnjaci se ugrađuju u betonski temelj od betona C20/25, a međusobno se spajaju cementnim mortom marke M50 (ili jednakovrijedno __________________________).  Svi radovi moraju biti izvedeni sukladno nacrtima, tehničkom opisu i tehničkim uvijetima građenja. Obračun se obavlja prema m ugrađenog rubnjaka uključivo iskop, temelj i ugradnju.                </t>
  </si>
  <si>
    <t xml:space="preserve">Strojni iskop kanalica linijskih rešetki s taložnicom u tlu B kategorije sa odlaganjem viška iskopanog materijala na privremenu gradilišnu deponiju.. Dimenzije kanalica linijske rešetke: 26,30 m x 0,55m x cca 0,95 m. Kanalice moraju imati uzdužni nagib od 1,5% +/- 0,05%. Sve prema nacrtu linijske rešetke. Obračun po m3. </t>
  </si>
  <si>
    <t>Izrada habajućeg sloja (teško prometno opterećenje) AC 11 surf  50/70 AG3 M3-E (ili jednakovrijedno __________________________), debljine 4,0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(ili jednakovrijedno _______________________________)  i tehničkim svojstvima i zahtjevima za građevne proizvode za proizvodnju asfaltnih mješavina i za asfaltne slojeve kolnika.</t>
  </si>
  <si>
    <t xml:space="preserve">Izrada mehanički nabijenog nosivog sloja od drobljenog kamenog materijala, najvećeg zrna 63 mm, debljine 25 cm.  Jedinična cijena obuhvaća nabavu materijala, utovar, prijevoz i ugradnja (strojno razastiranje, planiranje i zbijanje do traženog modula stišljivosti Ms=100 MN/m2 ili stupnja zbijenosti Sz≥95%) na uređenu i preuzetu podlogu. Obračun je po m3 ugrađenog materijala u zbijenom stanju. Izvedba, kontrola kakvoće i obračun prema OTU 5-01 (ili jednakovrijedno __________________________).
</t>
  </si>
  <si>
    <t xml:space="preserve">Izrada bitumeniziranog nosivog sloja AC 22 base  50/70 AG6 M2-E (ili jednakovrijedno __________________________), debljine 6,0 cm. U cijeni su sadržani svi troškovi nabave materijala, proizvodnje i ugradnje asfaltne mješavine, prijevoz, oprema i sve ostalo što je potrebno za potpuno izvođenje radova. Obračun je po m2 gornje površine stvarno položenog i ugrađenog sloja sukladno projektu. Izvedba i kontrola kakvoće prema HRN EN 13108-1 (ili jednakovrijedno __________________________)  i tehničkim svojstvima i zahtjevima za građevne proizvode za proizvodnju asfaltnih mješavina i za asfaltne slojeve kolnika.
</t>
  </si>
  <si>
    <t>Nabava, dostava, postavljanje i učvršivanje letvi dimenzija 5x3 na razmaku 30 cm. Letve premazati fungicidnim sredstvom. U cijenu je uključen sav rad i materijal. Obračun po m2 kose površine krova.</t>
  </si>
  <si>
    <t>Nabava, dostava, postavljanje i učvršivanje kontraletvi dimenzija 5x3 na razmaku 60 cm. Letve premazati fungicidnim sredstvom. U cijenu je uključen sav rad i materijal. Obračun po m2 kose površine krova.</t>
  </si>
  <si>
    <t>Izrada projekta videonadzora i izvođenje radova te nabava svog potrebnog materijala i videokamera za reciklažno dvorište od osobe ovlaštene od MUP-a. Projektant je obavezan pregledati postojeću dokumentaciju i Glavni projekt te s njima uskladiti projekt videonadzora. Videonadzor će se napajti i biti urpavljan iz RO-P kabelom PP00Y 3x1,5 mm2. 
Potreban broj kamera: 4 na terenu, 1 za montažni objekt. 
Potrebna duljina kabela: mnimalno 160 m do maksimalno 200 m. 
U cijenu uključena izrada projekta, nabava materijala, izvođenje radova, spajanje na računalo te sav ostali potreban rad i materijal kako bi  sustav videonadzora bio u funkciji.</t>
  </si>
  <si>
    <t>Izrada priključka kontejnerske portirnice na sabirnu jamu. U stavku je uključen sav rad i materijal potreban za potpuno dovršenje stavke. Dubina iskopa je minimalno 1 m do maksimalno 1,5 m, duljine 1 m, širine kanala 0,60 m. Planiranje dna rova na točnost +/- 2 cm. Izrada posteljice od pijeska debljine 10 cm (0-8 mm), nasipavanje pijeskom 30 cm (0-8 mm) iznad tjemena cijevi, zatrpavanje rova sitnozrnatim probranim materijalom iz iskopa. Odvoz viška materijala. Dobava, transport, raznošenje duž rova, polaganje u rov i montaža PVC cijevi promjera DN 160 mm. Obračun po komadu priključka.</t>
  </si>
  <si>
    <t>Nabava, doprema i montaža fazonskih komada od lijevanog željeza ( nodularni lijev) za spoj na prirubnicu prema HRN EN 545 (ili jednakovrijedno _________________________________) i naglavak. U stavku je uračunat sav spojni materijal (brtve, vijci, matice) za radni pritisak od 10 bara prema specifikaciji. Fazonski komadi su iz nodularnog lijeva GGG 40 (ili jednakovrijedno _________________________________). Doprema i montaža uključuje dovoz do deponije na gradilištu, istovar, raznošanje do mjesta ugradnje, te spuštanje i montažu. Obračun po komadu ugrađenog fazonskog komada.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</si>
</sst>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0.00"/>
    <numFmt numFmtId="165" formatCode="0.0"/>
  </numFmts>
  <fonts count="33" x14ac:knownFonts="1">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sz val="11"/>
      <name val="Calibri"/>
      <family val="2"/>
      <charset val="238"/>
    </font>
    <font>
      <sz val="11"/>
      <color theme="1"/>
      <name val="Calibri"/>
      <family val="2"/>
      <charset val="238"/>
      <scheme val="minor"/>
    </font>
    <font>
      <b/>
      <sz val="11"/>
      <color rgb="FFFF0000"/>
      <name val="Calibri"/>
      <family val="2"/>
      <charset val="238"/>
      <scheme val="minor"/>
    </font>
    <font>
      <b/>
      <sz val="10"/>
      <color theme="1"/>
      <name val="Calibri"/>
      <family val="2"/>
      <charset val="238"/>
      <scheme val="minor"/>
    </font>
    <font>
      <sz val="10"/>
      <color theme="1"/>
      <name val="Calibri"/>
      <family val="2"/>
      <charset val="238"/>
      <scheme val="minor"/>
    </font>
    <font>
      <b/>
      <sz val="10"/>
      <color rgb="FFFF0000"/>
      <name val="Calibri"/>
      <family val="2"/>
      <charset val="238"/>
      <scheme val="minor"/>
    </font>
    <font>
      <sz val="10"/>
      <color rgb="FFFF0000"/>
      <name val="Calibri"/>
      <family val="2"/>
      <charset val="238"/>
      <scheme val="minor"/>
    </font>
    <font>
      <b/>
      <sz val="11"/>
      <color rgb="FF000000"/>
      <name val="Calibri"/>
      <family val="2"/>
      <charset val="238"/>
      <scheme val="minor"/>
    </font>
    <font>
      <sz val="11"/>
      <color rgb="FF000000"/>
      <name val="Times New Roman"/>
      <family val="1"/>
      <charset val="238"/>
    </font>
    <font>
      <vertAlign val="superscript"/>
      <sz val="11"/>
      <color rgb="FF000000"/>
      <name val="Calibri"/>
      <family val="2"/>
      <charset val="238"/>
      <scheme val="minor"/>
    </font>
    <font>
      <sz val="10"/>
      <name val="Arial"/>
      <family val="2"/>
      <charset val="238"/>
    </font>
    <font>
      <sz val="10"/>
      <name val="Calibri"/>
      <family val="2"/>
      <charset val="238"/>
    </font>
    <font>
      <sz val="10"/>
      <name val="Calibri"/>
      <family val="2"/>
      <charset val="238"/>
      <scheme val="minor"/>
    </font>
    <font>
      <sz val="11"/>
      <color rgb="FF000000"/>
      <name val="Arial"/>
      <family val="2"/>
      <charset val="238"/>
    </font>
    <font>
      <sz val="10"/>
      <name val="Arial CE"/>
      <charset val="238"/>
    </font>
    <font>
      <b/>
      <sz val="10"/>
      <name val="Calibri"/>
      <family val="2"/>
      <charset val="238"/>
      <scheme val="minor"/>
    </font>
    <font>
      <sz val="12"/>
      <color rgb="FF000000"/>
      <name val="Times New Roman"/>
      <family val="1"/>
      <charset val="238"/>
    </font>
    <font>
      <sz val="10"/>
      <name val="Calibri"/>
      <family val="2"/>
      <scheme val="minor"/>
    </font>
    <font>
      <sz val="11"/>
      <name val="Arial"/>
      <family val="2"/>
      <charset val="238"/>
    </font>
    <font>
      <vertAlign val="superscript"/>
      <sz val="11"/>
      <name val="Arial"/>
      <family val="2"/>
      <charset val="238"/>
    </font>
    <font>
      <sz val="11"/>
      <color indexed="8"/>
      <name val="Arial"/>
      <family val="2"/>
      <charset val="238"/>
    </font>
    <font>
      <sz val="11"/>
      <name val="Arial"/>
      <family val="2"/>
    </font>
    <font>
      <sz val="11"/>
      <name val="Arial CE"/>
      <family val="2"/>
      <charset val="238"/>
    </font>
    <font>
      <b/>
      <sz val="11"/>
      <name val="Arial"/>
      <family val="2"/>
      <charset val="238"/>
    </font>
    <font>
      <sz val="11"/>
      <color theme="1"/>
      <name val="Times New Roman"/>
      <family val="1"/>
      <charset val="238"/>
    </font>
    <font>
      <sz val="11"/>
      <color theme="1"/>
      <name val="Arial"/>
      <family val="2"/>
      <charset val="238"/>
    </font>
    <font>
      <b/>
      <sz val="11"/>
      <color theme="1"/>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s>
  <cellStyleXfs count="5">
    <xf numFmtId="0" fontId="0" fillId="0" borderId="0"/>
    <xf numFmtId="43" fontId="7" fillId="0" borderId="0" applyFont="0" applyFill="0" applyBorder="0" applyAlignment="0" applyProtection="0"/>
    <xf numFmtId="0" fontId="16" fillId="0" borderId="0"/>
    <xf numFmtId="0" fontId="16" fillId="0" borderId="0"/>
    <xf numFmtId="0" fontId="20" fillId="0" borderId="0"/>
  </cellStyleXfs>
  <cellXfs count="309">
    <xf numFmtId="0" fontId="0" fillId="0" borderId="0" xfId="0"/>
    <xf numFmtId="0" fontId="4" fillId="0" borderId="0" xfId="0" applyFont="1" applyAlignment="1">
      <alignment vertical="top" wrapText="1"/>
    </xf>
    <xf numFmtId="0" fontId="5" fillId="0" borderId="0" xfId="0" applyFont="1" applyAlignment="1">
      <alignment wrapText="1"/>
    </xf>
    <xf numFmtId="0" fontId="4" fillId="0" borderId="0" xfId="0" applyFont="1" applyFill="1" applyAlignment="1">
      <alignment vertical="top" wrapText="1"/>
    </xf>
    <xf numFmtId="0" fontId="4" fillId="0" borderId="0" xfId="0" applyFont="1"/>
    <xf numFmtId="0" fontId="4" fillId="0" borderId="0" xfId="0" applyFont="1" applyFill="1" applyBorder="1" applyAlignment="1">
      <alignment wrapText="1"/>
    </xf>
    <xf numFmtId="164" fontId="5" fillId="0" borderId="0" xfId="0" applyNumberFormat="1" applyFont="1" applyFill="1" applyBorder="1" applyAlignment="1">
      <alignment wrapText="1"/>
    </xf>
    <xf numFmtId="0" fontId="5" fillId="0" borderId="0" xfId="0" applyFont="1" applyAlignment="1">
      <alignment vertical="top" wrapText="1"/>
    </xf>
    <xf numFmtId="2" fontId="9" fillId="0" borderId="0" xfId="0" applyNumberFormat="1" applyFont="1" applyFill="1" applyAlignment="1">
      <alignment horizontal="left" vertical="top"/>
    </xf>
    <xf numFmtId="0" fontId="10" fillId="0" borderId="0" xfId="0" applyFont="1" applyFill="1" applyAlignment="1">
      <alignment vertical="top" wrapText="1"/>
    </xf>
    <xf numFmtId="0" fontId="10" fillId="0" borderId="0" xfId="0" applyFont="1" applyFill="1" applyAlignment="1"/>
    <xf numFmtId="2" fontId="10" fillId="0" borderId="0" xfId="0" applyNumberFormat="1" applyFont="1" applyFill="1"/>
    <xf numFmtId="2" fontId="10" fillId="0" borderId="0" xfId="1" applyNumberFormat="1" applyFont="1" applyFill="1"/>
    <xf numFmtId="2" fontId="1" fillId="0" borderId="0" xfId="0" applyNumberFormat="1" applyFont="1" applyFill="1"/>
    <xf numFmtId="2" fontId="11" fillId="0" borderId="0" xfId="0" applyNumberFormat="1" applyFont="1" applyFill="1" applyAlignment="1">
      <alignment horizontal="left" vertical="top"/>
    </xf>
    <xf numFmtId="0" fontId="12" fillId="0" borderId="0" xfId="0" applyFont="1" applyFill="1" applyAlignment="1"/>
    <xf numFmtId="2" fontId="12" fillId="0" borderId="0" xfId="0" applyNumberFormat="1" applyFont="1" applyFill="1"/>
    <xf numFmtId="0" fontId="12" fillId="0" borderId="0" xfId="0" applyFont="1" applyFill="1" applyAlignment="1">
      <alignment vertical="top" wrapText="1"/>
    </xf>
    <xf numFmtId="164" fontId="1" fillId="0" borderId="0" xfId="0" applyNumberFormat="1" applyFont="1" applyFill="1" applyBorder="1" applyAlignment="1">
      <alignment wrapText="1"/>
    </xf>
    <xf numFmtId="2" fontId="1" fillId="0" borderId="0" xfId="0" applyNumberFormat="1" applyFont="1" applyFill="1" applyAlignment="1">
      <alignment horizontal="left" vertical="top"/>
    </xf>
    <xf numFmtId="0" fontId="0" fillId="0" borderId="0" xfId="0" applyFont="1" applyFill="1" applyAlignment="1">
      <alignment vertical="top" wrapText="1"/>
    </xf>
    <xf numFmtId="0" fontId="0" fillId="0" borderId="0" xfId="0" applyFont="1" applyFill="1" applyAlignment="1"/>
    <xf numFmtId="2" fontId="0" fillId="0" borderId="0" xfId="0" applyNumberFormat="1" applyFont="1" applyFill="1"/>
    <xf numFmtId="2" fontId="0" fillId="0" borderId="0" xfId="1" applyNumberFormat="1" applyFont="1" applyFill="1"/>
    <xf numFmtId="0" fontId="1" fillId="0" borderId="1" xfId="0" applyFont="1" applyFill="1" applyBorder="1" applyAlignment="1">
      <alignment horizontal="center" vertical="top" wrapText="1"/>
    </xf>
    <xf numFmtId="0" fontId="1" fillId="0" borderId="0" xfId="0" applyFont="1" applyFill="1" applyAlignment="1">
      <alignment vertical="top" wrapText="1"/>
    </xf>
    <xf numFmtId="0" fontId="4" fillId="0" borderId="2" xfId="0" applyFont="1" applyFill="1" applyBorder="1" applyAlignment="1"/>
    <xf numFmtId="0" fontId="5" fillId="0" borderId="1" xfId="0" applyFont="1" applyFill="1" applyBorder="1" applyAlignment="1">
      <alignment horizontal="center" vertical="top" wrapText="1"/>
    </xf>
    <xf numFmtId="0" fontId="5" fillId="0" borderId="2" xfId="0" applyFont="1" applyFill="1" applyBorder="1" applyAlignment="1">
      <alignment vertical="top"/>
    </xf>
    <xf numFmtId="2" fontId="5" fillId="0" borderId="2" xfId="0" applyNumberFormat="1" applyFont="1" applyFill="1" applyBorder="1"/>
    <xf numFmtId="2" fontId="5" fillId="0" borderId="0" xfId="0" applyNumberFormat="1" applyFont="1" applyFill="1" applyAlignment="1">
      <alignment horizontal="left" vertical="top"/>
    </xf>
    <xf numFmtId="0" fontId="4" fillId="0" borderId="0" xfId="0" applyFont="1" applyFill="1" applyAlignment="1"/>
    <xf numFmtId="2" fontId="4" fillId="0" borderId="0" xfId="0" applyNumberFormat="1" applyFont="1" applyFill="1"/>
    <xf numFmtId="0" fontId="5" fillId="0" borderId="0" xfId="0" applyFont="1" applyFill="1" applyAlignment="1">
      <alignment vertical="top" wrapText="1"/>
    </xf>
    <xf numFmtId="2" fontId="5" fillId="0" borderId="0" xfId="0" applyNumberFormat="1" applyFont="1" applyFill="1"/>
    <xf numFmtId="2" fontId="8" fillId="0" borderId="0" xfId="0" applyNumberFormat="1" applyFont="1" applyFill="1"/>
    <xf numFmtId="2" fontId="0" fillId="0" borderId="4" xfId="0" applyNumberFormat="1" applyFont="1" applyFill="1" applyBorder="1"/>
    <xf numFmtId="2" fontId="0" fillId="0" borderId="4" xfId="1" applyNumberFormat="1" applyFont="1" applyFill="1" applyBorder="1"/>
    <xf numFmtId="2" fontId="8" fillId="0" borderId="0" xfId="0" applyNumberFormat="1" applyFont="1" applyFill="1" applyAlignment="1">
      <alignment horizontal="left" vertical="top"/>
    </xf>
    <xf numFmtId="0" fontId="8" fillId="0" borderId="0" xfId="0" applyFont="1" applyFill="1" applyAlignment="1">
      <alignment vertical="top" wrapText="1"/>
    </xf>
    <xf numFmtId="0" fontId="3" fillId="0" borderId="0" xfId="0" applyFont="1" applyFill="1" applyAlignment="1"/>
    <xf numFmtId="164" fontId="1" fillId="0" borderId="3" xfId="1" applyNumberFormat="1" applyFont="1" applyFill="1" applyBorder="1"/>
    <xf numFmtId="164" fontId="1" fillId="0" borderId="0" xfId="1" applyNumberFormat="1" applyFont="1" applyFill="1"/>
    <xf numFmtId="164" fontId="10" fillId="0" borderId="0" xfId="1" applyNumberFormat="1" applyFont="1" applyFill="1"/>
    <xf numFmtId="164" fontId="5" fillId="0" borderId="3" xfId="1" applyNumberFormat="1" applyFont="1" applyFill="1" applyBorder="1"/>
    <xf numFmtId="164" fontId="5" fillId="0" borderId="0" xfId="1" applyNumberFormat="1" applyFont="1" applyFill="1"/>
    <xf numFmtId="164" fontId="12" fillId="0" borderId="0" xfId="1" applyNumberFormat="1" applyFont="1" applyFill="1"/>
    <xf numFmtId="164" fontId="8" fillId="0" borderId="0" xfId="1" applyNumberFormat="1" applyFont="1" applyFill="1"/>
    <xf numFmtId="2" fontId="5" fillId="0" borderId="0" xfId="0" applyNumberFormat="1" applyFont="1" applyFill="1" applyAlignment="1">
      <alignment horizontal="left" vertical="top"/>
    </xf>
    <xf numFmtId="164" fontId="5" fillId="0" borderId="0" xfId="1" applyNumberFormat="1" applyFont="1" applyFill="1" applyBorder="1"/>
    <xf numFmtId="0" fontId="3" fillId="2" borderId="2" xfId="0" applyFont="1" applyFill="1" applyBorder="1" applyAlignment="1"/>
    <xf numFmtId="2" fontId="8" fillId="2" borderId="2" xfId="0" applyNumberFormat="1" applyFont="1" applyFill="1" applyBorder="1"/>
    <xf numFmtId="2" fontId="8" fillId="2" borderId="3" xfId="1" applyNumberFormat="1" applyFont="1" applyFill="1" applyBorder="1"/>
    <xf numFmtId="2" fontId="3" fillId="2" borderId="1" xfId="0" applyNumberFormat="1" applyFont="1" applyFill="1" applyBorder="1" applyAlignment="1">
      <alignment horizontal="left" vertical="top"/>
    </xf>
    <xf numFmtId="0" fontId="4" fillId="0" borderId="0" xfId="0" applyFont="1" applyAlignment="1">
      <alignment horizontal="right" vertical="top"/>
    </xf>
    <xf numFmtId="2" fontId="4" fillId="0" borderId="0" xfId="0" applyNumberFormat="1" applyFont="1" applyFill="1" applyBorder="1" applyAlignment="1">
      <alignment horizontal="left" vertical="top"/>
    </xf>
    <xf numFmtId="0" fontId="4" fillId="0" borderId="0" xfId="0" applyFont="1" applyFill="1" applyBorder="1" applyAlignment="1">
      <alignment vertical="top" wrapText="1"/>
    </xf>
    <xf numFmtId="0" fontId="4" fillId="0" borderId="0" xfId="0" applyFont="1" applyFill="1" applyBorder="1" applyAlignment="1"/>
    <xf numFmtId="4" fontId="18" fillId="0" borderId="0" xfId="0" applyNumberFormat="1" applyFont="1"/>
    <xf numFmtId="49" fontId="1" fillId="0" borderId="0" xfId="0" applyNumberFormat="1" applyFont="1" applyFill="1" applyBorder="1" applyAlignment="1">
      <alignment wrapText="1"/>
    </xf>
    <xf numFmtId="0" fontId="0" fillId="0" borderId="0" xfId="0" applyFont="1" applyFill="1" applyBorder="1" applyAlignment="1">
      <alignment horizontal="center" wrapText="1"/>
    </xf>
    <xf numFmtId="4" fontId="0" fillId="0" borderId="0" xfId="0" applyNumberFormat="1" applyFont="1" applyFill="1" applyBorder="1" applyAlignment="1">
      <alignment wrapText="1"/>
    </xf>
    <xf numFmtId="49" fontId="2" fillId="0" borderId="0" xfId="0" applyNumberFormat="1" applyFont="1" applyFill="1" applyBorder="1" applyAlignment="1">
      <alignment vertical="top" wrapText="1"/>
    </xf>
    <xf numFmtId="0" fontId="2" fillId="0" borderId="0" xfId="0" applyFont="1" applyFill="1" applyBorder="1" applyAlignment="1">
      <alignment horizontal="center" wrapText="1"/>
    </xf>
    <xf numFmtId="2" fontId="2" fillId="0" borderId="0" xfId="0" applyNumberFormat="1" applyFont="1" applyFill="1" applyBorder="1" applyAlignment="1">
      <alignment wrapText="1"/>
    </xf>
    <xf numFmtId="164" fontId="2" fillId="0" borderId="0" xfId="0" applyNumberFormat="1" applyFont="1" applyFill="1" applyBorder="1" applyAlignment="1">
      <alignment wrapText="1"/>
    </xf>
    <xf numFmtId="164" fontId="4" fillId="0" borderId="0" xfId="0" applyNumberFormat="1" applyFont="1" applyFill="1" applyBorder="1" applyAlignment="1">
      <alignment wrapText="1"/>
    </xf>
    <xf numFmtId="49" fontId="4" fillId="0" borderId="0" xfId="0" applyNumberFormat="1" applyFont="1" applyFill="1" applyBorder="1" applyAlignment="1">
      <alignment vertical="top" wrapText="1"/>
    </xf>
    <xf numFmtId="49" fontId="13" fillId="0" borderId="0" xfId="0" applyNumberFormat="1" applyFont="1" applyFill="1" applyBorder="1" applyAlignment="1">
      <alignment horizontal="center" vertical="top" wrapText="1"/>
    </xf>
    <xf numFmtId="49" fontId="13" fillId="0" borderId="0" xfId="0" applyNumberFormat="1" applyFont="1" applyFill="1" applyBorder="1" applyAlignment="1">
      <alignment horizontal="center" wrapText="1"/>
    </xf>
    <xf numFmtId="49" fontId="13" fillId="0" borderId="0" xfId="0" applyNumberFormat="1" applyFont="1" applyFill="1" applyBorder="1" applyAlignment="1">
      <alignment vertical="top" wrapText="1"/>
    </xf>
    <xf numFmtId="4" fontId="14" fillId="0" borderId="0" xfId="0" applyNumberFormat="1" applyFont="1" applyFill="1" applyBorder="1" applyAlignment="1">
      <alignment wrapText="1"/>
    </xf>
    <xf numFmtId="49" fontId="3" fillId="0" borderId="0" xfId="0" applyNumberFormat="1" applyFont="1" applyFill="1" applyBorder="1" applyAlignment="1">
      <alignment vertical="top" wrapText="1"/>
    </xf>
    <xf numFmtId="0" fontId="3" fillId="0" borderId="0" xfId="0" applyFont="1" applyFill="1" applyBorder="1" applyAlignment="1">
      <alignment horizontal="center" wrapText="1"/>
    </xf>
    <xf numFmtId="164" fontId="3" fillId="0" borderId="0" xfId="0" applyNumberFormat="1" applyFont="1" applyFill="1" applyBorder="1" applyAlignment="1">
      <alignment wrapText="1"/>
    </xf>
    <xf numFmtId="4" fontId="19" fillId="0" borderId="0" xfId="0" applyNumberFormat="1" applyFont="1" applyFill="1" applyBorder="1" applyAlignment="1">
      <alignment wrapText="1"/>
    </xf>
    <xf numFmtId="49" fontId="5" fillId="0" borderId="0" xfId="0" applyNumberFormat="1" applyFont="1" applyFill="1" applyBorder="1" applyAlignment="1">
      <alignment wrapText="1"/>
    </xf>
    <xf numFmtId="0" fontId="4" fillId="0" borderId="0" xfId="0" applyFont="1" applyFill="1" applyBorder="1" applyAlignment="1">
      <alignment horizontal="center" wrapText="1"/>
    </xf>
    <xf numFmtId="49" fontId="14" fillId="0" borderId="0" xfId="0" applyNumberFormat="1" applyFont="1" applyFill="1" applyBorder="1" applyAlignment="1">
      <alignment vertical="center" wrapText="1"/>
    </xf>
    <xf numFmtId="0" fontId="14" fillId="0" borderId="0" xfId="0" applyNumberFormat="1" applyFont="1" applyFill="1" applyBorder="1" applyAlignment="1">
      <alignment horizontal="center" wrapText="1"/>
    </xf>
    <xf numFmtId="0" fontId="14" fillId="0" borderId="0" xfId="0" applyNumberFormat="1" applyFont="1" applyFill="1" applyBorder="1" applyAlignment="1">
      <alignment wrapText="1"/>
    </xf>
    <xf numFmtId="49" fontId="0"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49" fontId="4" fillId="0" borderId="0"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2" fontId="4" fillId="2" borderId="1" xfId="0" applyNumberFormat="1" applyFont="1" applyFill="1" applyBorder="1" applyAlignment="1">
      <alignment horizontal="left" vertical="top"/>
    </xf>
    <xf numFmtId="0" fontId="5" fillId="2" borderId="2" xfId="0" applyFont="1" applyFill="1" applyBorder="1" applyAlignment="1">
      <alignment vertical="top" wrapText="1"/>
    </xf>
    <xf numFmtId="2" fontId="5" fillId="2" borderId="2" xfId="0" applyNumberFormat="1" applyFont="1" applyFill="1" applyBorder="1" applyAlignment="1">
      <alignment horizontal="left" vertical="top"/>
    </xf>
    <xf numFmtId="2" fontId="5" fillId="2" borderId="3" xfId="0" applyNumberFormat="1" applyFont="1" applyFill="1" applyBorder="1" applyAlignment="1">
      <alignment horizontal="left" vertical="top"/>
    </xf>
    <xf numFmtId="2" fontId="5" fillId="2" borderId="3" xfId="0" applyNumberFormat="1" applyFont="1" applyFill="1" applyBorder="1" applyAlignment="1">
      <alignment horizontal="right" vertical="top"/>
    </xf>
    <xf numFmtId="2" fontId="5" fillId="2" borderId="1" xfId="0" applyNumberFormat="1" applyFont="1" applyFill="1" applyBorder="1" applyAlignment="1">
      <alignment horizontal="left" vertical="top"/>
    </xf>
    <xf numFmtId="49" fontId="0" fillId="0" borderId="0" xfId="0" applyNumberFormat="1" applyFont="1" applyFill="1" applyBorder="1" applyAlignment="1">
      <alignment horizontal="left" wrapText="1"/>
    </xf>
    <xf numFmtId="0" fontId="0" fillId="0" borderId="0" xfId="0" applyFont="1" applyFill="1" applyBorder="1" applyAlignment="1">
      <alignment horizontal="left" wrapText="1"/>
    </xf>
    <xf numFmtId="0" fontId="3" fillId="0" borderId="0" xfId="0" applyFont="1" applyFill="1" applyBorder="1" applyAlignment="1">
      <alignment horizontal="left" vertical="top" wrapText="1"/>
    </xf>
    <xf numFmtId="2" fontId="4" fillId="0" borderId="0" xfId="0" applyNumberFormat="1" applyFont="1" applyFill="1" applyAlignment="1">
      <alignment horizontal="left" vertical="top"/>
    </xf>
    <xf numFmtId="2" fontId="4" fillId="0" borderId="0" xfId="1" applyNumberFormat="1" applyFont="1" applyFill="1"/>
    <xf numFmtId="0" fontId="4" fillId="2" borderId="2" xfId="0" applyFont="1" applyFill="1" applyBorder="1" applyAlignment="1"/>
    <xf numFmtId="2" fontId="5" fillId="2" borderId="2" xfId="0" applyNumberFormat="1" applyFont="1" applyFill="1" applyBorder="1"/>
    <xf numFmtId="2" fontId="5" fillId="2" borderId="3" xfId="1" applyNumberFormat="1" applyFont="1" applyFill="1" applyBorder="1"/>
    <xf numFmtId="2" fontId="4" fillId="0" borderId="0" xfId="0" applyNumberFormat="1" applyFont="1"/>
    <xf numFmtId="0" fontId="4" fillId="0" borderId="0" xfId="0" applyFont="1" applyAlignment="1">
      <alignment vertical="top"/>
    </xf>
    <xf numFmtId="14" fontId="4" fillId="0" borderId="0" xfId="0" applyNumberFormat="1" applyFont="1" applyAlignment="1">
      <alignment vertical="top"/>
    </xf>
    <xf numFmtId="0" fontId="4" fillId="0" borderId="0" xfId="0" applyFont="1" applyFill="1" applyAlignment="1">
      <alignment horizontal="right" vertical="top" wrapText="1"/>
    </xf>
    <xf numFmtId="0" fontId="4" fillId="0" borderId="0" xfId="0" applyNumberFormat="1" applyFont="1" applyFill="1" applyAlignment="1">
      <alignment vertical="top" wrapText="1"/>
    </xf>
    <xf numFmtId="2" fontId="4" fillId="0" borderId="0" xfId="0" applyNumberFormat="1" applyFont="1" applyFill="1" applyBorder="1"/>
    <xf numFmtId="2" fontId="4" fillId="0" borderId="0" xfId="1" applyNumberFormat="1" applyFont="1" applyFill="1" applyBorder="1"/>
    <xf numFmtId="2" fontId="5" fillId="0" borderId="0" xfId="0" applyNumberFormat="1" applyFont="1" applyFill="1" applyBorder="1" applyAlignment="1">
      <alignment horizontal="left" vertical="top"/>
    </xf>
    <xf numFmtId="2" fontId="5" fillId="0" borderId="0" xfId="0" applyNumberFormat="1" applyFont="1" applyFill="1" applyBorder="1"/>
    <xf numFmtId="2" fontId="5" fillId="0" borderId="0" xfId="1" applyNumberFormat="1" applyFont="1" applyFill="1" applyBorder="1"/>
    <xf numFmtId="0" fontId="4" fillId="0" borderId="0" xfId="0" applyFont="1" applyFill="1" applyAlignment="1">
      <alignment horizontal="left" vertical="top" wrapText="1"/>
    </xf>
    <xf numFmtId="0" fontId="4" fillId="0" borderId="0" xfId="0" applyFont="1" applyAlignment="1"/>
    <xf numFmtId="2" fontId="5" fillId="0" borderId="0" xfId="0" applyNumberFormat="1" applyFont="1" applyFill="1" applyBorder="1" applyAlignment="1"/>
    <xf numFmtId="2" fontId="5" fillId="0" borderId="0" xfId="1" applyNumberFormat="1" applyFont="1" applyFill="1" applyBorder="1" applyAlignment="1"/>
    <xf numFmtId="0" fontId="4" fillId="0" borderId="0" xfId="0" applyNumberFormat="1" applyFont="1" applyFill="1" applyAlignment="1">
      <alignment horizontal="left" wrapText="1"/>
    </xf>
    <xf numFmtId="2" fontId="4" fillId="0" borderId="0" xfId="0" applyNumberFormat="1" applyFont="1" applyFill="1" applyAlignment="1">
      <alignment wrapText="1"/>
    </xf>
    <xf numFmtId="0" fontId="4" fillId="0" borderId="0" xfId="0" applyNumberFormat="1" applyFont="1" applyFill="1" applyAlignment="1">
      <alignment wrapText="1"/>
    </xf>
    <xf numFmtId="0" fontId="4" fillId="0" borderId="0" xfId="0" applyFont="1" applyAlignment="1">
      <alignment horizontal="left" vertical="top" wrapText="1"/>
    </xf>
    <xf numFmtId="0" fontId="4" fillId="0" borderId="0" xfId="0" applyFont="1" applyBorder="1" applyAlignment="1">
      <alignment horizontal="justify" vertical="top"/>
    </xf>
    <xf numFmtId="0" fontId="4" fillId="0" borderId="0" xfId="0" applyFont="1" applyBorder="1" applyAlignment="1">
      <alignment wrapText="1"/>
    </xf>
    <xf numFmtId="2" fontId="18" fillId="0" borderId="0" xfId="0" applyNumberFormat="1" applyFont="1" applyFill="1" applyAlignment="1">
      <alignment horizontal="left" vertical="top"/>
    </xf>
    <xf numFmtId="0" fontId="18" fillId="0" borderId="0" xfId="0" applyFont="1" applyFill="1" applyAlignment="1">
      <alignment vertical="top" wrapText="1"/>
    </xf>
    <xf numFmtId="0" fontId="18" fillId="0" borderId="0" xfId="0" applyFont="1" applyFill="1" applyAlignment="1"/>
    <xf numFmtId="2" fontId="18" fillId="0" borderId="0" xfId="0" applyNumberFormat="1" applyFont="1" applyFill="1"/>
    <xf numFmtId="2" fontId="18" fillId="0" borderId="0" xfId="1" applyNumberFormat="1" applyFont="1" applyFill="1"/>
    <xf numFmtId="49" fontId="18" fillId="0" borderId="0" xfId="0" applyNumberFormat="1" applyFont="1" applyAlignment="1">
      <alignment horizontal="center" vertical="top"/>
    </xf>
    <xf numFmtId="0" fontId="18" fillId="0" borderId="0" xfId="0" applyFont="1" applyAlignment="1">
      <alignment horizontal="center"/>
    </xf>
    <xf numFmtId="0" fontId="18" fillId="0" borderId="0" xfId="0" applyFont="1" applyFill="1" applyBorder="1"/>
    <xf numFmtId="2" fontId="18" fillId="0" borderId="0" xfId="1" applyNumberFormat="1" applyFont="1" applyFill="1" applyBorder="1" applyAlignment="1"/>
    <xf numFmtId="0" fontId="5" fillId="0" borderId="0" xfId="0" applyFont="1" applyFill="1"/>
    <xf numFmtId="2" fontId="21" fillId="0" borderId="0" xfId="0" applyNumberFormat="1" applyFont="1" applyFill="1" applyBorder="1" applyAlignment="1">
      <alignment horizontal="left" vertical="top"/>
    </xf>
    <xf numFmtId="0" fontId="21" fillId="0" borderId="0" xfId="0" applyFont="1" applyFill="1" applyBorder="1" applyAlignment="1">
      <alignment vertical="top" wrapText="1"/>
    </xf>
    <xf numFmtId="0" fontId="18" fillId="0" borderId="0" xfId="0" applyFont="1" applyFill="1" applyBorder="1" applyAlignment="1"/>
    <xf numFmtId="165" fontId="18" fillId="0" borderId="0" xfId="0" applyNumberFormat="1" applyFont="1" applyFill="1" applyBorder="1"/>
    <xf numFmtId="0" fontId="21" fillId="0" borderId="0" xfId="0" applyFont="1" applyFill="1" applyBorder="1"/>
    <xf numFmtId="2" fontId="21" fillId="0" borderId="0" xfId="1" applyNumberFormat="1" applyFont="1" applyFill="1" applyBorder="1" applyAlignment="1"/>
    <xf numFmtId="0" fontId="21" fillId="0" borderId="0" xfId="0" applyNumberFormat="1" applyFont="1" applyFill="1" applyBorder="1" applyAlignment="1">
      <alignment vertical="top" wrapText="1"/>
    </xf>
    <xf numFmtId="0" fontId="4" fillId="0" borderId="0" xfId="0" applyFont="1" applyFill="1"/>
    <xf numFmtId="0" fontId="18" fillId="0" borderId="0" xfId="0" applyNumberFormat="1" applyFont="1" applyFill="1" applyAlignment="1">
      <alignment vertical="top" wrapText="1"/>
    </xf>
    <xf numFmtId="0" fontId="21" fillId="0" borderId="0" xfId="0" applyFont="1" applyFill="1" applyAlignment="1"/>
    <xf numFmtId="2" fontId="21" fillId="0" borderId="0" xfId="0" applyNumberFormat="1" applyFont="1" applyFill="1"/>
    <xf numFmtId="2" fontId="21" fillId="0" borderId="0" xfId="1" applyNumberFormat="1" applyFont="1" applyFill="1"/>
    <xf numFmtId="0" fontId="21" fillId="0" borderId="0" xfId="0" applyFont="1" applyFill="1" applyBorder="1" applyAlignment="1"/>
    <xf numFmtId="0" fontId="5" fillId="0" borderId="0" xfId="0" applyFont="1" applyFill="1" applyBorder="1" applyAlignment="1"/>
    <xf numFmtId="2" fontId="21" fillId="0" borderId="0" xfId="0" applyNumberFormat="1" applyFont="1" applyFill="1" applyBorder="1"/>
    <xf numFmtId="164" fontId="21" fillId="0" borderId="0" xfId="1" applyNumberFormat="1" applyFont="1" applyFill="1" applyBorder="1"/>
    <xf numFmtId="2" fontId="18" fillId="0" borderId="0" xfId="0" applyNumberFormat="1" applyFont="1" applyFill="1" applyBorder="1" applyAlignment="1">
      <alignment horizontal="left" vertical="top"/>
    </xf>
    <xf numFmtId="2" fontId="21" fillId="0" borderId="0" xfId="1" applyNumberFormat="1" applyFont="1" applyFill="1" applyBorder="1"/>
    <xf numFmtId="2" fontId="18" fillId="0" borderId="0" xfId="0" applyNumberFormat="1" applyFont="1" applyFill="1" applyBorder="1"/>
    <xf numFmtId="2" fontId="18" fillId="0" borderId="0" xfId="1" applyNumberFormat="1" applyFont="1" applyFill="1" applyBorder="1"/>
    <xf numFmtId="0" fontId="18" fillId="0" borderId="0" xfId="0" applyFont="1" applyFill="1" applyBorder="1" applyAlignment="1">
      <alignment horizontal="center" vertical="top" wrapText="1"/>
    </xf>
    <xf numFmtId="2" fontId="21" fillId="0" borderId="0" xfId="0" applyNumberFormat="1" applyFont="1" applyFill="1" applyAlignment="1">
      <alignment horizontal="left" vertical="top"/>
    </xf>
    <xf numFmtId="0" fontId="21" fillId="0" borderId="0" xfId="0" applyFont="1" applyFill="1" applyAlignment="1">
      <alignment vertical="top" wrapText="1"/>
    </xf>
    <xf numFmtId="2" fontId="21" fillId="0" borderId="0" xfId="0" applyNumberFormat="1" applyFont="1" applyFill="1" applyAlignment="1">
      <alignment vertical="top"/>
    </xf>
    <xf numFmtId="2"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2" fontId="5" fillId="2" borderId="3" xfId="1" applyNumberFormat="1" applyFont="1" applyFill="1" applyBorder="1" applyAlignment="1">
      <alignment horizontal="center" vertical="center" wrapText="1"/>
    </xf>
    <xf numFmtId="0" fontId="5" fillId="0" borderId="4" xfId="0" applyFont="1" applyFill="1" applyBorder="1" applyAlignment="1">
      <alignment horizontal="left" vertical="top" wrapText="1"/>
    </xf>
    <xf numFmtId="2" fontId="5" fillId="0" borderId="0" xfId="0" applyNumberFormat="1" applyFont="1" applyFill="1" applyAlignment="1">
      <alignment horizontal="left" vertical="top"/>
    </xf>
    <xf numFmtId="0" fontId="5" fillId="0" borderId="0" xfId="0" applyFont="1" applyAlignment="1">
      <alignment horizontal="right" vertical="top"/>
    </xf>
    <xf numFmtId="49" fontId="5" fillId="0" borderId="0" xfId="0" applyNumberFormat="1" applyFont="1" applyAlignment="1">
      <alignment horizontal="right"/>
    </xf>
    <xf numFmtId="49" fontId="5" fillId="0" borderId="0" xfId="0" applyNumberFormat="1" applyFont="1" applyAlignment="1">
      <alignment horizontal="right" vertical="top"/>
    </xf>
    <xf numFmtId="0" fontId="4" fillId="0" borderId="0" xfId="0" applyFont="1" applyAlignment="1">
      <alignment wrapText="1"/>
    </xf>
    <xf numFmtId="164" fontId="4" fillId="0" borderId="0" xfId="0" applyNumberFormat="1" applyFont="1" applyAlignment="1">
      <alignment wrapText="1"/>
    </xf>
    <xf numFmtId="49" fontId="5" fillId="2" borderId="1" xfId="0" applyNumberFormat="1" applyFont="1" applyFill="1" applyBorder="1" applyAlignment="1">
      <alignment horizontal="right" vertical="top"/>
    </xf>
    <xf numFmtId="49" fontId="5" fillId="2" borderId="1" xfId="0" applyNumberFormat="1" applyFont="1" applyFill="1" applyBorder="1" applyAlignment="1">
      <alignment horizontal="right"/>
    </xf>
    <xf numFmtId="164" fontId="5" fillId="2" borderId="3" xfId="0" applyNumberFormat="1" applyFont="1" applyFill="1" applyBorder="1" applyAlignment="1">
      <alignment wrapText="1"/>
    </xf>
    <xf numFmtId="0" fontId="6" fillId="0" borderId="0" xfId="0" applyFont="1" applyAlignment="1">
      <alignment vertical="top" wrapText="1"/>
    </xf>
    <xf numFmtId="49" fontId="5" fillId="0" borderId="0" xfId="0" applyNumberFormat="1" applyFont="1" applyFill="1" applyBorder="1" applyAlignment="1">
      <alignment horizontal="right" vertical="top"/>
    </xf>
    <xf numFmtId="0" fontId="5" fillId="0" borderId="0" xfId="0" applyFont="1" applyFill="1" applyBorder="1" applyAlignment="1">
      <alignment wrapText="1"/>
    </xf>
    <xf numFmtId="49" fontId="5" fillId="3" borderId="0" xfId="0" applyNumberFormat="1" applyFont="1" applyFill="1" applyBorder="1" applyAlignment="1">
      <alignment horizontal="right" vertical="top"/>
    </xf>
    <xf numFmtId="0" fontId="5" fillId="3" borderId="0" xfId="0" applyFont="1" applyFill="1" applyBorder="1" applyAlignment="1">
      <alignment wrapText="1"/>
    </xf>
    <xf numFmtId="0" fontId="4" fillId="3" borderId="0" xfId="0" applyFont="1" applyFill="1" applyBorder="1" applyAlignment="1">
      <alignment wrapText="1"/>
    </xf>
    <xf numFmtId="164" fontId="5" fillId="3" borderId="0" xfId="0" applyNumberFormat="1" applyFont="1" applyFill="1" applyBorder="1" applyAlignment="1">
      <alignment wrapText="1"/>
    </xf>
    <xf numFmtId="164" fontId="5" fillId="0" borderId="0" xfId="0" applyNumberFormat="1" applyFont="1" applyAlignment="1">
      <alignment wrapText="1"/>
    </xf>
    <xf numFmtId="0" fontId="0" fillId="0" borderId="0" xfId="0" applyAlignment="1">
      <alignment wrapText="1"/>
    </xf>
    <xf numFmtId="2" fontId="5" fillId="0" borderId="0" xfId="0" applyNumberFormat="1" applyFont="1" applyFill="1" applyAlignment="1">
      <alignment horizontal="right" vertical="top"/>
    </xf>
    <xf numFmtId="0" fontId="5" fillId="0" borderId="0" xfId="0" applyFont="1" applyAlignment="1">
      <alignment wrapText="1"/>
    </xf>
    <xf numFmtId="0" fontId="4" fillId="0" borderId="0" xfId="0" applyFont="1" applyAlignment="1">
      <alignment wrapText="1"/>
    </xf>
    <xf numFmtId="14" fontId="4" fillId="0" borderId="0" xfId="0" applyNumberFormat="1" applyFont="1" applyFill="1" applyAlignment="1">
      <alignment vertical="top"/>
    </xf>
    <xf numFmtId="2" fontId="4" fillId="0" borderId="0" xfId="0" applyNumberFormat="1" applyFont="1" applyAlignment="1">
      <alignment wrapText="1"/>
    </xf>
    <xf numFmtId="0" fontId="4" fillId="0" borderId="0" xfId="0" applyFont="1" applyFill="1" applyAlignment="1">
      <alignment vertical="top"/>
    </xf>
    <xf numFmtId="0" fontId="4" fillId="0" borderId="0" xfId="0" applyFont="1" applyFill="1" applyAlignment="1">
      <alignment wrapText="1"/>
    </xf>
    <xf numFmtId="164" fontId="4" fillId="0" borderId="0" xfId="0" applyNumberFormat="1" applyFont="1" applyFill="1" applyAlignment="1">
      <alignment wrapText="1"/>
    </xf>
    <xf numFmtId="49" fontId="4" fillId="0" borderId="0" xfId="0" applyNumberFormat="1" applyFont="1" applyAlignment="1">
      <alignment horizontal="right"/>
    </xf>
    <xf numFmtId="14" fontId="4" fillId="0" borderId="0" xfId="0" quotePrefix="1" applyNumberFormat="1" applyFont="1" applyAlignment="1">
      <alignment horizontal="right" vertical="top"/>
    </xf>
    <xf numFmtId="49" fontId="4" fillId="0" borderId="0" xfId="0" applyNumberFormat="1" applyFont="1" applyAlignment="1">
      <alignment horizontal="right" vertical="top"/>
    </xf>
    <xf numFmtId="49" fontId="4" fillId="2" borderId="1" xfId="0" applyNumberFormat="1" applyFont="1" applyFill="1" applyBorder="1" applyAlignment="1">
      <alignment horizontal="right" vertical="top"/>
    </xf>
    <xf numFmtId="49" fontId="4" fillId="0" borderId="0" xfId="0" applyNumberFormat="1" applyFont="1" applyFill="1" applyBorder="1" applyAlignment="1">
      <alignment horizontal="right" vertical="top"/>
    </xf>
    <xf numFmtId="49" fontId="4" fillId="0" borderId="0" xfId="0" applyNumberFormat="1" applyFont="1" applyFill="1" applyAlignment="1">
      <alignment horizontal="right" vertical="top"/>
    </xf>
    <xf numFmtId="14" fontId="4" fillId="0" borderId="0" xfId="0" applyNumberFormat="1" applyFont="1" applyFill="1" applyAlignment="1">
      <alignment horizontal="right" vertical="top"/>
    </xf>
    <xf numFmtId="2" fontId="4" fillId="0" borderId="0" xfId="0" applyNumberFormat="1" applyFont="1" applyFill="1" applyAlignment="1">
      <alignment horizontal="right" vertical="top"/>
    </xf>
    <xf numFmtId="0" fontId="4" fillId="0" borderId="0" xfId="0" applyFont="1" applyFill="1" applyBorder="1" applyAlignment="1">
      <alignment horizontal="justify" vertical="top" wrapText="1"/>
    </xf>
    <xf numFmtId="164" fontId="4" fillId="0" borderId="0" xfId="0" applyNumberFormat="1" applyFont="1" applyAlignment="1">
      <alignment vertical="top" wrapText="1"/>
    </xf>
    <xf numFmtId="0" fontId="4" fillId="0" borderId="0" xfId="0" applyFont="1" applyAlignment="1">
      <alignment horizontal="justify" vertical="top" wrapText="1"/>
    </xf>
    <xf numFmtId="0" fontId="5" fillId="0" borderId="0" xfId="0" applyFont="1" applyAlignment="1">
      <alignment horizontal="right"/>
    </xf>
    <xf numFmtId="164" fontId="5" fillId="2" borderId="3"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49" fontId="1" fillId="0" borderId="0" xfId="0" applyNumberFormat="1" applyFont="1" applyFill="1" applyBorder="1" applyAlignment="1">
      <alignment horizontal="left" wrapText="1"/>
    </xf>
    <xf numFmtId="0" fontId="0" fillId="0" borderId="4" xfId="0" applyBorder="1"/>
    <xf numFmtId="0" fontId="10" fillId="0" borderId="0" xfId="0" applyNumberFormat="1" applyFont="1" applyFill="1" applyAlignment="1">
      <alignment vertical="top" wrapText="1"/>
    </xf>
    <xf numFmtId="0" fontId="9" fillId="0" borderId="0" xfId="0" applyFont="1" applyFill="1" applyBorder="1" applyAlignment="1"/>
    <xf numFmtId="0" fontId="10" fillId="0" borderId="0" xfId="0" applyFont="1" applyFill="1" applyBorder="1"/>
    <xf numFmtId="43" fontId="10" fillId="0" borderId="0" xfId="1" applyFont="1" applyFill="1" applyAlignment="1"/>
    <xf numFmtId="0" fontId="10" fillId="0" borderId="0" xfId="0" applyFont="1" applyFill="1" applyBorder="1" applyAlignment="1"/>
    <xf numFmtId="0" fontId="5" fillId="0" borderId="0" xfId="0" applyFont="1" applyAlignment="1">
      <alignment wrapText="1"/>
    </xf>
    <xf numFmtId="0" fontId="4" fillId="0" borderId="0" xfId="0" applyFont="1" applyAlignment="1">
      <alignment wrapText="1"/>
    </xf>
    <xf numFmtId="4" fontId="0" fillId="0" borderId="0" xfId="0" applyNumberFormat="1"/>
    <xf numFmtId="0" fontId="5" fillId="0" borderId="0" xfId="0" applyFont="1" applyAlignment="1">
      <alignment wrapText="1"/>
    </xf>
    <xf numFmtId="0" fontId="4" fillId="0" borderId="0" xfId="0" applyFont="1" applyAlignment="1">
      <alignment wrapText="1"/>
    </xf>
    <xf numFmtId="0" fontId="22" fillId="0" borderId="0" xfId="0" applyFont="1" applyAlignment="1">
      <alignment wrapText="1"/>
    </xf>
    <xf numFmtId="0" fontId="4" fillId="0" borderId="0" xfId="0" applyFont="1" applyAlignment="1">
      <alignment wrapText="1"/>
    </xf>
    <xf numFmtId="0" fontId="18" fillId="0" borderId="0" xfId="0" applyNumberFormat="1" applyFont="1" applyFill="1" applyBorder="1" applyAlignment="1">
      <alignment horizontal="right" wrapText="1"/>
    </xf>
    <xf numFmtId="0" fontId="18" fillId="0" borderId="0" xfId="0" applyNumberFormat="1" applyFont="1" applyFill="1" applyBorder="1" applyAlignment="1">
      <alignment wrapText="1"/>
    </xf>
    <xf numFmtId="0" fontId="23" fillId="0" borderId="0" xfId="0" applyFont="1" applyFill="1" applyBorder="1"/>
    <xf numFmtId="0" fontId="18" fillId="0" borderId="0" xfId="0" applyNumberFormat="1" applyFont="1" applyFill="1" applyBorder="1" applyAlignment="1">
      <alignment vertical="top" wrapText="1"/>
    </xf>
    <xf numFmtId="0" fontId="18" fillId="0" borderId="0" xfId="0" applyNumberFormat="1" applyFont="1" applyFill="1" applyBorder="1" applyAlignment="1">
      <alignment horizontal="left" wrapText="1"/>
    </xf>
    <xf numFmtId="0" fontId="5" fillId="0" borderId="0" xfId="0" applyFont="1" applyFill="1" applyBorder="1" applyAlignment="1">
      <alignment horizontal="left" vertical="top" wrapText="1"/>
    </xf>
    <xf numFmtId="0" fontId="5" fillId="0" borderId="0" xfId="0" applyFont="1" applyAlignment="1">
      <alignment wrapText="1"/>
    </xf>
    <xf numFmtId="0" fontId="4" fillId="0" borderId="0" xfId="0" applyFont="1" applyAlignment="1">
      <alignment wrapText="1"/>
    </xf>
    <xf numFmtId="0" fontId="1" fillId="0" borderId="0" xfId="0" applyFont="1"/>
    <xf numFmtId="43" fontId="10" fillId="0" borderId="0" xfId="1" applyFont="1" applyFill="1" applyBorder="1" applyAlignment="1"/>
    <xf numFmtId="0" fontId="5" fillId="2" borderId="2" xfId="0" applyFont="1" applyFill="1" applyBorder="1" applyAlignment="1">
      <alignment horizontal="left" vertical="top" wrapText="1"/>
    </xf>
    <xf numFmtId="0" fontId="4" fillId="0" borderId="0" xfId="0" applyNumberFormat="1" applyFont="1" applyFill="1" applyAlignment="1">
      <alignment horizontal="left" vertical="top" wrapText="1"/>
    </xf>
    <xf numFmtId="0" fontId="4" fillId="0" borderId="0" xfId="0" applyFont="1" applyAlignment="1">
      <alignment horizontal="left" vertical="top"/>
    </xf>
    <xf numFmtId="2" fontId="4" fillId="0" borderId="0" xfId="0" applyNumberFormat="1" applyFont="1" applyFill="1" applyAlignment="1">
      <alignment horizontal="left" vertical="top" wrapText="1"/>
    </xf>
    <xf numFmtId="0" fontId="18" fillId="0" borderId="0" xfId="0" applyFont="1" applyFill="1" applyAlignment="1">
      <alignment horizontal="left" vertical="top" wrapText="1"/>
    </xf>
    <xf numFmtId="0" fontId="18" fillId="0" borderId="0" xfId="0" applyNumberFormat="1" applyFont="1" applyAlignment="1">
      <alignment horizontal="left" vertical="top" wrapText="1"/>
    </xf>
    <xf numFmtId="0" fontId="21" fillId="0" borderId="0" xfId="0" applyNumberFormat="1" applyFont="1" applyFill="1" applyBorder="1" applyAlignment="1">
      <alignment horizontal="left" vertical="top" wrapText="1"/>
    </xf>
    <xf numFmtId="0" fontId="18" fillId="0" borderId="0" xfId="0" applyNumberFormat="1" applyFont="1" applyFill="1" applyBorder="1" applyAlignment="1">
      <alignment horizontal="left" vertical="top" wrapText="1"/>
    </xf>
    <xf numFmtId="0" fontId="5" fillId="0" borderId="0" xfId="0" applyFont="1" applyAlignment="1">
      <alignment horizontal="left" vertical="top" wrapText="1"/>
    </xf>
    <xf numFmtId="0" fontId="21"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0" xfId="0" applyFont="1" applyFill="1" applyAlignment="1">
      <alignment horizontal="left" vertical="top" wrapText="1"/>
    </xf>
    <xf numFmtId="0" fontId="0" fillId="0" borderId="0" xfId="0" applyFont="1" applyFill="1" applyBorder="1" applyAlignment="1">
      <alignment wrapText="1"/>
    </xf>
    <xf numFmtId="49" fontId="0" fillId="0" borderId="0" xfId="0" applyNumberFormat="1" applyFont="1" applyFill="1" applyBorder="1" applyAlignment="1">
      <alignment vertical="top" wrapText="1"/>
    </xf>
    <xf numFmtId="164" fontId="0" fillId="0" borderId="0" xfId="0" applyNumberFormat="1" applyFont="1" applyFill="1" applyBorder="1" applyAlignment="1">
      <alignment wrapText="1"/>
    </xf>
    <xf numFmtId="0" fontId="24" fillId="0" borderId="0" xfId="0" applyNumberFormat="1" applyFont="1" applyFill="1" applyBorder="1" applyAlignment="1">
      <alignment horizontal="left" vertical="top" wrapText="1"/>
    </xf>
    <xf numFmtId="0" fontId="24" fillId="0" borderId="0" xfId="0" applyFont="1" applyFill="1" applyBorder="1" applyAlignment="1">
      <alignment horizontal="center" wrapText="1"/>
    </xf>
    <xf numFmtId="4" fontId="26" fillId="0" borderId="0" xfId="0" applyNumberFormat="1" applyFont="1" applyFill="1" applyBorder="1" applyAlignment="1">
      <alignment wrapText="1"/>
    </xf>
    <xf numFmtId="4" fontId="27" fillId="0" borderId="0" xfId="0" applyNumberFormat="1" applyFont="1" applyFill="1" applyBorder="1" applyAlignment="1">
      <alignment wrapText="1"/>
    </xf>
    <xf numFmtId="4" fontId="24" fillId="0" borderId="0" xfId="0" applyNumberFormat="1" applyFont="1" applyFill="1" applyBorder="1" applyAlignment="1">
      <alignment wrapText="1"/>
    </xf>
    <xf numFmtId="4" fontId="24" fillId="0" borderId="0" xfId="0" applyNumberFormat="1" applyFont="1" applyFill="1" applyBorder="1" applyAlignment="1">
      <alignment horizontal="center" wrapText="1"/>
    </xf>
    <xf numFmtId="4" fontId="24" fillId="0" borderId="0" xfId="3" applyNumberFormat="1" applyFont="1" applyFill="1" applyBorder="1" applyAlignment="1">
      <alignment horizontal="center" wrapText="1"/>
    </xf>
    <xf numFmtId="4" fontId="28" fillId="0" borderId="0" xfId="1" applyNumberFormat="1" applyFont="1" applyFill="1" applyBorder="1" applyAlignment="1">
      <alignment wrapText="1"/>
    </xf>
    <xf numFmtId="49" fontId="27" fillId="0" borderId="0" xfId="0" applyNumberFormat="1" applyFont="1" applyFill="1" applyBorder="1" applyAlignment="1">
      <alignment horizontal="left" vertical="center" wrapText="1"/>
    </xf>
    <xf numFmtId="49" fontId="0" fillId="0" borderId="0" xfId="0" applyNumberFormat="1" applyFont="1" applyFill="1" applyBorder="1" applyAlignment="1">
      <alignment wrapText="1"/>
    </xf>
    <xf numFmtId="0" fontId="24" fillId="0" borderId="0" xfId="0" applyFont="1" applyFill="1" applyBorder="1" applyAlignment="1">
      <alignment horizontal="left" wrapText="1"/>
    </xf>
    <xf numFmtId="49" fontId="29" fillId="0" borderId="0" xfId="0" applyNumberFormat="1" applyFont="1" applyFill="1" applyBorder="1" applyAlignment="1">
      <alignment vertical="center" wrapText="1"/>
    </xf>
    <xf numFmtId="0" fontId="29" fillId="0" borderId="0" xfId="0" applyFont="1" applyFill="1" applyBorder="1" applyAlignment="1">
      <alignment horizontal="center" wrapText="1"/>
    </xf>
    <xf numFmtId="0" fontId="29" fillId="0" borderId="0" xfId="0" applyFont="1" applyFill="1" applyBorder="1" applyAlignment="1">
      <alignment vertical="center" wrapText="1"/>
    </xf>
    <xf numFmtId="0" fontId="24" fillId="0" borderId="0" xfId="0" applyFont="1" applyFill="1" applyBorder="1" applyAlignment="1">
      <alignment wrapText="1"/>
    </xf>
    <xf numFmtId="4" fontId="29" fillId="0" borderId="0" xfId="0" applyNumberFormat="1" applyFont="1" applyFill="1" applyBorder="1" applyAlignment="1">
      <alignment wrapText="1"/>
    </xf>
    <xf numFmtId="0" fontId="30" fillId="0" borderId="0" xfId="0" applyFont="1" applyFill="1" applyBorder="1" applyAlignment="1">
      <alignment horizontal="left" vertical="top" wrapText="1"/>
    </xf>
    <xf numFmtId="49" fontId="30" fillId="0" borderId="0" xfId="0" applyNumberFormat="1" applyFont="1" applyFill="1" applyBorder="1" applyAlignment="1">
      <alignment horizontal="center" vertical="center" wrapText="1"/>
    </xf>
    <xf numFmtId="4" fontId="30" fillId="0" borderId="0" xfId="0" applyNumberFormat="1" applyFont="1" applyFill="1" applyBorder="1" applyAlignment="1">
      <alignment wrapText="1"/>
    </xf>
    <xf numFmtId="0" fontId="24" fillId="3" borderId="0" xfId="0" applyFont="1" applyFill="1" applyBorder="1" applyAlignment="1">
      <alignment horizontal="left" vertical="center" wrapText="1"/>
    </xf>
    <xf numFmtId="4" fontId="24" fillId="3" borderId="0" xfId="0" applyNumberFormat="1" applyFont="1" applyFill="1" applyBorder="1" applyAlignment="1">
      <alignment horizontal="center" wrapText="1"/>
    </xf>
    <xf numFmtId="4" fontId="24" fillId="3" borderId="0" xfId="0" applyNumberFormat="1" applyFont="1" applyFill="1" applyBorder="1" applyAlignment="1">
      <alignment wrapText="1"/>
    </xf>
    <xf numFmtId="49" fontId="24" fillId="3" borderId="0" xfId="0" applyNumberFormat="1" applyFont="1" applyFill="1" applyBorder="1" applyAlignment="1">
      <alignment horizontal="left" vertical="top" wrapText="1"/>
    </xf>
    <xf numFmtId="0" fontId="31" fillId="0" borderId="0" xfId="0" applyFont="1" applyBorder="1" applyAlignment="1">
      <alignment horizontal="left" vertical="center" wrapText="1"/>
    </xf>
    <xf numFmtId="0" fontId="31" fillId="0" borderId="0" xfId="0" applyFont="1" applyBorder="1" applyAlignment="1">
      <alignment horizontal="center" wrapText="1"/>
    </xf>
    <xf numFmtId="49" fontId="24" fillId="0" borderId="0" xfId="0" applyNumberFormat="1" applyFont="1" applyFill="1" applyBorder="1" applyAlignment="1">
      <alignment horizontal="left" vertical="top" wrapText="1"/>
    </xf>
    <xf numFmtId="49" fontId="28" fillId="3" borderId="0" xfId="4" applyNumberFormat="1" applyFont="1" applyFill="1" applyBorder="1" applyAlignment="1">
      <alignment horizontal="left" vertical="center" wrapText="1"/>
    </xf>
    <xf numFmtId="0" fontId="28" fillId="3" borderId="0" xfId="4" applyFont="1" applyFill="1" applyBorder="1" applyAlignment="1">
      <alignment horizontal="left" vertical="center" wrapText="1"/>
    </xf>
    <xf numFmtId="4" fontId="24" fillId="3" borderId="0" xfId="0" applyNumberFormat="1" applyFont="1" applyFill="1" applyBorder="1" applyAlignment="1">
      <alignment horizontal="center" vertical="center" wrapText="1"/>
    </xf>
    <xf numFmtId="4" fontId="24" fillId="3" borderId="0" xfId="0" applyNumberFormat="1" applyFont="1" applyFill="1" applyBorder="1" applyAlignment="1">
      <alignment vertical="center" wrapText="1"/>
    </xf>
    <xf numFmtId="0" fontId="24" fillId="0" borderId="0" xfId="0" applyNumberFormat="1" applyFont="1" applyBorder="1" applyAlignment="1">
      <alignment horizontal="left" vertical="top" wrapText="1"/>
    </xf>
    <xf numFmtId="0" fontId="31" fillId="0" borderId="0" xfId="0" applyFont="1" applyBorder="1" applyAlignment="1">
      <alignment vertical="center" wrapText="1"/>
    </xf>
    <xf numFmtId="4" fontId="31" fillId="0" borderId="0" xfId="0" applyNumberFormat="1" applyFont="1" applyBorder="1" applyAlignment="1">
      <alignment wrapText="1"/>
    </xf>
    <xf numFmtId="0" fontId="32" fillId="0" borderId="0" xfId="0" applyFont="1" applyBorder="1" applyAlignment="1">
      <alignment vertical="center" wrapText="1"/>
    </xf>
    <xf numFmtId="0" fontId="32" fillId="0" borderId="0" xfId="0" applyFont="1" applyBorder="1" applyAlignment="1">
      <alignment horizontal="center" wrapText="1"/>
    </xf>
    <xf numFmtId="0" fontId="32" fillId="0" borderId="0" xfId="0" applyFont="1" applyBorder="1" applyAlignment="1">
      <alignment wrapText="1"/>
    </xf>
    <xf numFmtId="4" fontId="32" fillId="0" borderId="0" xfId="0" applyNumberFormat="1" applyFont="1" applyBorder="1" applyAlignment="1">
      <alignment wrapText="1"/>
    </xf>
    <xf numFmtId="0" fontId="31" fillId="0" borderId="0" xfId="0" applyFont="1" applyBorder="1" applyAlignment="1">
      <alignment wrapText="1"/>
    </xf>
    <xf numFmtId="4" fontId="31" fillId="0" borderId="0" xfId="0" applyNumberFormat="1" applyFont="1" applyBorder="1" applyAlignment="1">
      <alignment horizontal="center" wrapText="1"/>
    </xf>
    <xf numFmtId="0" fontId="0" fillId="0" borderId="0" xfId="0" applyFont="1"/>
    <xf numFmtId="2" fontId="4" fillId="0" borderId="0" xfId="0" applyNumberFormat="1" applyFont="1" applyBorder="1" applyAlignment="1">
      <alignment horizontal="right" wrapText="1"/>
    </xf>
    <xf numFmtId="2" fontId="4" fillId="0" borderId="0" xfId="0" applyNumberFormat="1" applyFont="1" applyBorder="1" applyAlignment="1">
      <alignment horizontal="center" wrapText="1"/>
    </xf>
    <xf numFmtId="164" fontId="4" fillId="0" borderId="0" xfId="0" applyNumberFormat="1" applyFont="1"/>
    <xf numFmtId="2" fontId="23" fillId="0" borderId="0" xfId="0" applyNumberFormat="1" applyFont="1" applyFill="1" applyBorder="1"/>
    <xf numFmtId="0" fontId="4" fillId="0" borderId="0" xfId="0" applyFont="1" applyBorder="1" applyAlignment="1">
      <alignment horizontal="left" vertical="top" wrapText="1"/>
    </xf>
    <xf numFmtId="0" fontId="0" fillId="0" borderId="0" xfId="0" applyFont="1" applyFill="1" applyBorder="1" applyAlignment="1"/>
    <xf numFmtId="0" fontId="0" fillId="0" borderId="0" xfId="0" applyAlignment="1">
      <alignment horizontal="left" wrapText="1"/>
    </xf>
    <xf numFmtId="0" fontId="1" fillId="0" borderId="0" xfId="0" applyFont="1" applyAlignment="1">
      <alignment horizontal="left"/>
    </xf>
    <xf numFmtId="0" fontId="5" fillId="0" borderId="0" xfId="0" applyFont="1" applyFill="1" applyBorder="1" applyAlignment="1">
      <alignment horizontal="left" vertical="top" wrapText="1"/>
    </xf>
    <xf numFmtId="164" fontId="5" fillId="0" borderId="0" xfId="1" applyNumberFormat="1" applyFont="1" applyFill="1" applyBorder="1" applyAlignment="1">
      <alignment horizontal="right"/>
    </xf>
    <xf numFmtId="2" fontId="4" fillId="0" borderId="0" xfId="0" applyNumberFormat="1" applyFont="1" applyFill="1" applyAlignment="1">
      <alignment horizontal="center" wrapText="1"/>
    </xf>
    <xf numFmtId="2" fontId="4" fillId="0" borderId="0" xfId="0" applyNumberFormat="1" applyFont="1" applyFill="1" applyAlignment="1">
      <alignment horizontal="right" wrapText="1"/>
    </xf>
    <xf numFmtId="0" fontId="5" fillId="2" borderId="2" xfId="0" applyFont="1" applyFill="1" applyBorder="1" applyAlignment="1">
      <alignment wrapText="1"/>
    </xf>
    <xf numFmtId="0" fontId="4" fillId="2" borderId="2" xfId="0" applyFont="1" applyFill="1" applyBorder="1" applyAlignment="1">
      <alignment wrapText="1"/>
    </xf>
    <xf numFmtId="0" fontId="5" fillId="0" borderId="0" xfId="0" applyFont="1" applyAlignment="1">
      <alignment wrapText="1"/>
    </xf>
    <xf numFmtId="0" fontId="4" fillId="0" borderId="0" xfId="0" applyFont="1" applyAlignment="1">
      <alignment wrapText="1"/>
    </xf>
    <xf numFmtId="0" fontId="4" fillId="0" borderId="2" xfId="0" applyFont="1" applyBorder="1"/>
    <xf numFmtId="0" fontId="0" fillId="0" borderId="0" xfId="0"/>
    <xf numFmtId="0" fontId="1" fillId="0" borderId="0" xfId="0" applyFont="1"/>
    <xf numFmtId="0" fontId="1" fillId="0" borderId="2" xfId="0" applyFont="1" applyFill="1" applyBorder="1" applyAlignment="1">
      <alignment horizontal="left"/>
    </xf>
    <xf numFmtId="0" fontId="5" fillId="0" borderId="0" xfId="0" applyFont="1" applyFill="1" applyAlignment="1">
      <alignment horizontal="left"/>
    </xf>
    <xf numFmtId="2" fontId="5" fillId="0" borderId="0" xfId="0" applyNumberFormat="1" applyFont="1" applyFill="1" applyAlignment="1">
      <alignment horizontal="left" vertical="top"/>
    </xf>
    <xf numFmtId="0" fontId="5" fillId="0" borderId="0" xfId="0" applyFont="1" applyFill="1" applyAlignment="1">
      <alignment horizontal="left" vertical="top" wrapText="1"/>
    </xf>
    <xf numFmtId="2" fontId="0" fillId="0" borderId="5" xfId="0" applyNumberFormat="1" applyFill="1" applyBorder="1" applyAlignment="1">
      <alignment horizontal="center"/>
    </xf>
    <xf numFmtId="0" fontId="4" fillId="4" borderId="0" xfId="0" applyFont="1" applyFill="1" applyAlignment="1">
      <alignment horizontal="left" vertical="top" wrapText="1"/>
    </xf>
  </cellXfs>
  <cellStyles count="5">
    <cellStyle name="Excel Built-in Normal" xfId="2"/>
    <cellStyle name="Normal_Sheet1" xfId="3"/>
    <cellStyle name="Normal_ZEMLJANI" xfId="4"/>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
  <sheetViews>
    <sheetView workbookViewId="0">
      <selection activeCell="A4" sqref="A4:J9"/>
    </sheetView>
  </sheetViews>
  <sheetFormatPr defaultRowHeight="15" x14ac:dyDescent="0.25"/>
  <sheetData>
    <row r="2" spans="1:10" x14ac:dyDescent="0.25">
      <c r="A2" s="291" t="s">
        <v>607</v>
      </c>
      <c r="B2" s="291"/>
      <c r="C2" s="291"/>
    </row>
    <row r="4" spans="1:10" ht="15" customHeight="1" x14ac:dyDescent="0.25">
      <c r="A4" s="290" t="s">
        <v>606</v>
      </c>
      <c r="B4" s="290"/>
      <c r="C4" s="290"/>
      <c r="D4" s="290"/>
      <c r="E4" s="290"/>
      <c r="F4" s="290"/>
      <c r="G4" s="290"/>
      <c r="H4" s="290"/>
      <c r="I4" s="290"/>
      <c r="J4" s="290"/>
    </row>
    <row r="5" spans="1:10" x14ac:dyDescent="0.25">
      <c r="A5" s="290"/>
      <c r="B5" s="290"/>
      <c r="C5" s="290"/>
      <c r="D5" s="290"/>
      <c r="E5" s="290"/>
      <c r="F5" s="290"/>
      <c r="G5" s="290"/>
      <c r="H5" s="290"/>
      <c r="I5" s="290"/>
      <c r="J5" s="290"/>
    </row>
    <row r="6" spans="1:10" x14ac:dyDescent="0.25">
      <c r="A6" s="290"/>
      <c r="B6" s="290"/>
      <c r="C6" s="290"/>
      <c r="D6" s="290"/>
      <c r="E6" s="290"/>
      <c r="F6" s="290"/>
      <c r="G6" s="290"/>
      <c r="H6" s="290"/>
      <c r="I6" s="290"/>
      <c r="J6" s="290"/>
    </row>
    <row r="7" spans="1:10" x14ac:dyDescent="0.25">
      <c r="A7" s="290"/>
      <c r="B7" s="290"/>
      <c r="C7" s="290"/>
      <c r="D7" s="290"/>
      <c r="E7" s="290"/>
      <c r="F7" s="290"/>
      <c r="G7" s="290"/>
      <c r="H7" s="290"/>
      <c r="I7" s="290"/>
      <c r="J7" s="290"/>
    </row>
    <row r="8" spans="1:10" x14ac:dyDescent="0.25">
      <c r="A8" s="290"/>
      <c r="B8" s="290"/>
      <c r="C8" s="290"/>
      <c r="D8" s="290"/>
      <c r="E8" s="290"/>
      <c r="F8" s="290"/>
      <c r="G8" s="290"/>
      <c r="H8" s="290"/>
      <c r="I8" s="290"/>
      <c r="J8" s="290"/>
    </row>
    <row r="9" spans="1:10" x14ac:dyDescent="0.25">
      <c r="A9" s="290"/>
      <c r="B9" s="290"/>
      <c r="C9" s="290"/>
      <c r="D9" s="290"/>
      <c r="E9" s="290"/>
      <c r="F9" s="290"/>
      <c r="G9" s="290"/>
      <c r="H9" s="290"/>
      <c r="I9" s="290"/>
      <c r="J9" s="290"/>
    </row>
    <row r="10" spans="1:10" x14ac:dyDescent="0.25">
      <c r="A10" s="176"/>
      <c r="B10" s="176"/>
      <c r="C10" s="176"/>
      <c r="D10" s="176"/>
      <c r="E10" s="176"/>
      <c r="F10" s="176"/>
      <c r="G10" s="176"/>
      <c r="H10" s="176"/>
      <c r="I10" s="176"/>
      <c r="J10" s="176"/>
    </row>
    <row r="11" spans="1:10" x14ac:dyDescent="0.25">
      <c r="A11" s="176"/>
      <c r="B11" s="176"/>
      <c r="C11" s="176"/>
      <c r="D11" s="176"/>
      <c r="E11" s="176"/>
      <c r="F11" s="176"/>
      <c r="G11" s="176"/>
      <c r="H11" s="176"/>
      <c r="I11" s="176"/>
      <c r="J11" s="176"/>
    </row>
    <row r="12" spans="1:10" x14ac:dyDescent="0.25">
      <c r="A12" s="176"/>
      <c r="B12" s="176"/>
      <c r="C12" s="176"/>
      <c r="D12" s="176"/>
      <c r="E12" s="176"/>
      <c r="F12" s="176"/>
      <c r="G12" s="176"/>
      <c r="H12" s="176"/>
      <c r="I12" s="176"/>
      <c r="J12" s="176"/>
    </row>
  </sheetData>
  <mergeCells count="2">
    <mergeCell ref="A4:J9"/>
    <mergeCell ref="A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22"/>
  <sheetViews>
    <sheetView zoomScale="115" zoomScaleNormal="115" zoomScalePageLayoutView="85" workbookViewId="0">
      <selection activeCell="B8" sqref="B8"/>
    </sheetView>
  </sheetViews>
  <sheetFormatPr defaultRowHeight="15" x14ac:dyDescent="0.25"/>
  <cols>
    <col min="1" max="1" width="7" style="101" customWidth="1"/>
    <col min="2" max="2" width="106.28515625" style="230" customWidth="1"/>
    <col min="3" max="3" width="7.28515625" style="111" customWidth="1"/>
    <col min="4" max="4" width="9.42578125" style="4" customWidth="1"/>
    <col min="5" max="5" width="12.7109375" style="4" customWidth="1"/>
    <col min="6" max="6" width="12.140625" style="4" customWidth="1"/>
    <col min="7" max="7" width="9.140625" style="4"/>
    <col min="8" max="8" width="13.5703125" style="4" customWidth="1"/>
    <col min="9" max="9" width="12.42578125" style="4" bestFit="1" customWidth="1"/>
    <col min="10" max="16384" width="9.140625" style="4"/>
  </cols>
  <sheetData>
    <row r="2" spans="1:8" ht="30" x14ac:dyDescent="0.25">
      <c r="A2" s="154" t="s">
        <v>8</v>
      </c>
      <c r="B2" s="155" t="s">
        <v>9</v>
      </c>
      <c r="C2" s="155" t="s">
        <v>12</v>
      </c>
      <c r="D2" s="156" t="s">
        <v>10</v>
      </c>
      <c r="E2" s="156" t="s">
        <v>13</v>
      </c>
      <c r="F2" s="157" t="s">
        <v>11</v>
      </c>
    </row>
    <row r="3" spans="1:8" x14ac:dyDescent="0.25">
      <c r="A3" s="95"/>
      <c r="B3" s="110"/>
      <c r="C3" s="31"/>
      <c r="D3" s="32"/>
      <c r="E3" s="32"/>
      <c r="F3" s="96"/>
    </row>
    <row r="4" spans="1:8" x14ac:dyDescent="0.25">
      <c r="A4" s="177" t="s">
        <v>15</v>
      </c>
      <c r="B4" s="292" t="s">
        <v>324</v>
      </c>
      <c r="C4" s="292"/>
      <c r="D4" s="292"/>
      <c r="E4" s="292"/>
      <c r="F4" s="292"/>
    </row>
    <row r="5" spans="1:8" x14ac:dyDescent="0.25">
      <c r="A5" s="159"/>
      <c r="B5" s="158"/>
      <c r="C5" s="158"/>
      <c r="D5" s="158"/>
      <c r="E5" s="158"/>
      <c r="F5" s="158"/>
    </row>
    <row r="6" spans="1:8" x14ac:dyDescent="0.25">
      <c r="A6" s="91" t="s">
        <v>16</v>
      </c>
      <c r="B6" s="228" t="s">
        <v>0</v>
      </c>
      <c r="C6" s="97"/>
      <c r="D6" s="98"/>
      <c r="E6" s="98"/>
      <c r="F6" s="99"/>
    </row>
    <row r="7" spans="1:8" x14ac:dyDescent="0.25">
      <c r="A7" s="95"/>
      <c r="B7" s="110"/>
      <c r="C7" s="31"/>
      <c r="D7" s="32"/>
      <c r="E7" s="32"/>
      <c r="F7" s="96"/>
    </row>
    <row r="8" spans="1:8" ht="54" customHeight="1" x14ac:dyDescent="0.25">
      <c r="A8" s="95" t="s">
        <v>17</v>
      </c>
      <c r="B8" s="110" t="s">
        <v>199</v>
      </c>
      <c r="C8" s="31" t="s">
        <v>198</v>
      </c>
      <c r="D8" s="32">
        <v>1</v>
      </c>
      <c r="E8" s="32"/>
      <c r="F8" s="96">
        <f>D8*E8</f>
        <v>0</v>
      </c>
    </row>
    <row r="9" spans="1:8" ht="71.25" customHeight="1" x14ac:dyDescent="0.25">
      <c r="A9" s="95" t="s">
        <v>113</v>
      </c>
      <c r="B9" s="110" t="s">
        <v>197</v>
      </c>
      <c r="C9" s="31" t="s">
        <v>198</v>
      </c>
      <c r="D9" s="32">
        <v>1</v>
      </c>
      <c r="E9" s="32"/>
      <c r="F9" s="96">
        <f>D9*E9</f>
        <v>0</v>
      </c>
    </row>
    <row r="10" spans="1:8" x14ac:dyDescent="0.25">
      <c r="A10" s="95"/>
      <c r="B10" s="110"/>
      <c r="C10" s="31"/>
      <c r="D10" s="32"/>
      <c r="E10" s="32"/>
      <c r="F10" s="96"/>
    </row>
    <row r="11" spans="1:8" x14ac:dyDescent="0.25">
      <c r="A11" s="86"/>
      <c r="B11" s="228" t="s">
        <v>18</v>
      </c>
      <c r="C11" s="97"/>
      <c r="D11" s="98"/>
      <c r="E11" s="98"/>
      <c r="F11" s="99">
        <f>SUM(F8:F10)</f>
        <v>0</v>
      </c>
      <c r="H11" s="100"/>
    </row>
    <row r="12" spans="1:8" x14ac:dyDescent="0.25">
      <c r="A12" s="95"/>
      <c r="B12" s="110"/>
      <c r="C12" s="31"/>
      <c r="D12" s="32"/>
      <c r="E12" s="32"/>
      <c r="F12" s="96"/>
    </row>
    <row r="13" spans="1:8" x14ac:dyDescent="0.25">
      <c r="A13" s="95"/>
      <c r="B13" s="110"/>
      <c r="C13" s="31"/>
      <c r="D13" s="32"/>
      <c r="E13" s="32"/>
      <c r="F13" s="96"/>
    </row>
    <row r="14" spans="1:8" x14ac:dyDescent="0.25">
      <c r="A14" s="91" t="s">
        <v>19</v>
      </c>
      <c r="B14" s="228" t="s">
        <v>1</v>
      </c>
      <c r="C14" s="97"/>
      <c r="D14" s="98"/>
      <c r="E14" s="98"/>
      <c r="F14" s="99"/>
    </row>
    <row r="15" spans="1:8" x14ac:dyDescent="0.25">
      <c r="A15" s="95"/>
      <c r="B15" s="110"/>
      <c r="C15" s="31"/>
      <c r="D15" s="32"/>
      <c r="E15" s="32"/>
      <c r="F15" s="96"/>
    </row>
    <row r="16" spans="1:8" ht="63" customHeight="1" x14ac:dyDescent="0.25">
      <c r="A16" s="95" t="s">
        <v>20</v>
      </c>
      <c r="B16" s="110" t="s">
        <v>222</v>
      </c>
      <c r="C16" s="31" t="s">
        <v>2</v>
      </c>
      <c r="D16" s="100">
        <v>253</v>
      </c>
      <c r="E16" s="32"/>
      <c r="F16" s="96">
        <f t="shared" ref="F16:F22" si="0">D16*E16</f>
        <v>0</v>
      </c>
    </row>
    <row r="17" spans="1:8" ht="120" customHeight="1" x14ac:dyDescent="0.25">
      <c r="A17" s="95" t="s">
        <v>114</v>
      </c>
      <c r="B17" s="110" t="s">
        <v>640</v>
      </c>
      <c r="C17" s="31" t="s">
        <v>2</v>
      </c>
      <c r="D17" s="100">
        <v>81</v>
      </c>
      <c r="E17" s="32"/>
      <c r="F17" s="96">
        <f t="shared" si="0"/>
        <v>0</v>
      </c>
    </row>
    <row r="18" spans="1:8" ht="57.75" customHeight="1" x14ac:dyDescent="0.25">
      <c r="A18" s="95" t="s">
        <v>21</v>
      </c>
      <c r="B18" s="110" t="s">
        <v>223</v>
      </c>
      <c r="C18" s="31" t="s">
        <v>2</v>
      </c>
      <c r="D18" s="100">
        <v>115</v>
      </c>
      <c r="E18" s="32"/>
      <c r="F18" s="96">
        <f t="shared" si="0"/>
        <v>0</v>
      </c>
    </row>
    <row r="19" spans="1:8" ht="42" customHeight="1" x14ac:dyDescent="0.25">
      <c r="A19" s="95" t="s">
        <v>22</v>
      </c>
      <c r="B19" s="110" t="s">
        <v>639</v>
      </c>
      <c r="C19" s="31" t="s">
        <v>2</v>
      </c>
      <c r="D19" s="100">
        <v>72</v>
      </c>
      <c r="E19" s="32"/>
      <c r="F19" s="96">
        <f t="shared" si="0"/>
        <v>0</v>
      </c>
    </row>
    <row r="20" spans="1:8" ht="51" customHeight="1" x14ac:dyDescent="0.25">
      <c r="A20" s="101" t="s">
        <v>115</v>
      </c>
      <c r="B20" s="110" t="s">
        <v>224</v>
      </c>
      <c r="C20" s="31" t="s">
        <v>2</v>
      </c>
      <c r="D20" s="100">
        <v>17</v>
      </c>
      <c r="E20" s="32"/>
      <c r="F20" s="96">
        <f t="shared" si="0"/>
        <v>0</v>
      </c>
    </row>
    <row r="21" spans="1:8" ht="43.5" customHeight="1" x14ac:dyDescent="0.25">
      <c r="A21" s="102" t="s">
        <v>117</v>
      </c>
      <c r="B21" s="110" t="s">
        <v>119</v>
      </c>
      <c r="C21" s="31" t="s">
        <v>2</v>
      </c>
      <c r="D21" s="32">
        <v>12</v>
      </c>
      <c r="E21" s="32"/>
      <c r="F21" s="96">
        <f t="shared" si="0"/>
        <v>0</v>
      </c>
    </row>
    <row r="22" spans="1:8" ht="59.25" customHeight="1" x14ac:dyDescent="0.25">
      <c r="A22" s="95" t="s">
        <v>118</v>
      </c>
      <c r="B22" s="110" t="s">
        <v>570</v>
      </c>
      <c r="C22" s="31" t="s">
        <v>2</v>
      </c>
      <c r="D22" s="32">
        <v>220</v>
      </c>
      <c r="E22" s="32"/>
      <c r="F22" s="96">
        <f t="shared" si="0"/>
        <v>0</v>
      </c>
    </row>
    <row r="23" spans="1:8" hidden="1" x14ac:dyDescent="0.25">
      <c r="A23" s="95"/>
      <c r="B23" s="110"/>
      <c r="C23" s="31"/>
      <c r="D23" s="32"/>
      <c r="E23" s="32"/>
      <c r="F23" s="96"/>
    </row>
    <row r="24" spans="1:8" x14ac:dyDescent="0.25">
      <c r="A24" s="86"/>
      <c r="B24" s="228" t="s">
        <v>23</v>
      </c>
      <c r="C24" s="97"/>
      <c r="D24" s="98"/>
      <c r="E24" s="98"/>
      <c r="F24" s="99">
        <f>SUM(F16:F22)</f>
        <v>0</v>
      </c>
      <c r="G24" s="4">
        <f>F24*0.25</f>
        <v>0</v>
      </c>
      <c r="H24" s="100">
        <f>F24+G24</f>
        <v>0</v>
      </c>
    </row>
    <row r="25" spans="1:8" x14ac:dyDescent="0.25">
      <c r="A25" s="95"/>
      <c r="B25" s="110"/>
      <c r="C25" s="31"/>
      <c r="D25" s="32"/>
      <c r="E25" s="32"/>
      <c r="F25" s="96"/>
    </row>
    <row r="26" spans="1:8" x14ac:dyDescent="0.25">
      <c r="A26" s="95"/>
      <c r="B26" s="110"/>
      <c r="C26" s="31"/>
      <c r="D26" s="32"/>
      <c r="E26" s="32"/>
      <c r="F26" s="96"/>
    </row>
    <row r="27" spans="1:8" x14ac:dyDescent="0.25">
      <c r="A27" s="91" t="s">
        <v>24</v>
      </c>
      <c r="B27" s="228" t="s">
        <v>25</v>
      </c>
      <c r="C27" s="97"/>
      <c r="D27" s="98"/>
      <c r="E27" s="98"/>
      <c r="F27" s="99"/>
    </row>
    <row r="28" spans="1:8" x14ac:dyDescent="0.25">
      <c r="A28" s="95"/>
      <c r="B28" s="110"/>
      <c r="C28" s="31"/>
      <c r="D28" s="32"/>
      <c r="E28" s="32"/>
      <c r="F28" s="96"/>
    </row>
    <row r="29" spans="1:8" ht="45.75" customHeight="1" x14ac:dyDescent="0.25">
      <c r="A29" s="95" t="s">
        <v>26</v>
      </c>
      <c r="B29" s="110" t="s">
        <v>126</v>
      </c>
      <c r="C29" s="31" t="s">
        <v>2</v>
      </c>
      <c r="D29" s="32">
        <v>4.25</v>
      </c>
      <c r="E29" s="32"/>
      <c r="F29" s="96">
        <f>D29*E29</f>
        <v>0</v>
      </c>
    </row>
    <row r="30" spans="1:8" ht="93" customHeight="1" x14ac:dyDescent="0.25">
      <c r="A30" s="95" t="s">
        <v>27</v>
      </c>
      <c r="B30" s="110" t="s">
        <v>643</v>
      </c>
      <c r="C30" s="31"/>
      <c r="D30" s="32"/>
      <c r="E30" s="32"/>
      <c r="F30" s="96"/>
    </row>
    <row r="31" spans="1:8" x14ac:dyDescent="0.25">
      <c r="A31" s="95"/>
      <c r="B31" s="110" t="s">
        <v>121</v>
      </c>
      <c r="C31" s="31" t="s">
        <v>2</v>
      </c>
      <c r="D31" s="32">
        <v>28</v>
      </c>
      <c r="E31" s="32"/>
      <c r="F31" s="96">
        <f>D31*E31</f>
        <v>0</v>
      </c>
    </row>
    <row r="32" spans="1:8" x14ac:dyDescent="0.25">
      <c r="A32" s="95"/>
      <c r="B32" s="110" t="s">
        <v>122</v>
      </c>
      <c r="C32" s="31" t="s">
        <v>6</v>
      </c>
      <c r="D32" s="32">
        <v>136</v>
      </c>
      <c r="E32" s="32"/>
      <c r="F32" s="96">
        <f>D32*E32</f>
        <v>0</v>
      </c>
    </row>
    <row r="33" spans="1:6" x14ac:dyDescent="0.25">
      <c r="A33" s="95"/>
      <c r="B33" s="110" t="s">
        <v>123</v>
      </c>
      <c r="C33" s="31" t="s">
        <v>14</v>
      </c>
      <c r="D33" s="32">
        <v>1900</v>
      </c>
      <c r="E33" s="32"/>
      <c r="F33" s="96">
        <f>D33*E33</f>
        <v>0</v>
      </c>
    </row>
    <row r="34" spans="1:6" ht="66" customHeight="1" x14ac:dyDescent="0.25">
      <c r="A34" s="95" t="s">
        <v>28</v>
      </c>
      <c r="B34" s="110" t="s">
        <v>644</v>
      </c>
      <c r="C34" s="31"/>
      <c r="D34" s="32"/>
      <c r="E34" s="32"/>
      <c r="F34" s="96"/>
    </row>
    <row r="35" spans="1:6" x14ac:dyDescent="0.25">
      <c r="A35" s="95"/>
      <c r="B35" s="110" t="s">
        <v>121</v>
      </c>
      <c r="C35" s="31" t="s">
        <v>2</v>
      </c>
      <c r="D35" s="32">
        <v>31</v>
      </c>
      <c r="E35" s="32"/>
      <c r="F35" s="96">
        <f>D35*E35</f>
        <v>0</v>
      </c>
    </row>
    <row r="36" spans="1:6" x14ac:dyDescent="0.25">
      <c r="A36" s="95"/>
      <c r="B36" s="110" t="s">
        <v>122</v>
      </c>
      <c r="C36" s="31" t="s">
        <v>6</v>
      </c>
      <c r="D36" s="32">
        <v>306</v>
      </c>
      <c r="E36" s="32"/>
      <c r="F36" s="96">
        <f>D36*E36</f>
        <v>0</v>
      </c>
    </row>
    <row r="37" spans="1:6" x14ac:dyDescent="0.25">
      <c r="A37" s="95"/>
      <c r="B37" s="110" t="s">
        <v>123</v>
      </c>
      <c r="C37" s="31" t="s">
        <v>14</v>
      </c>
      <c r="D37" s="32">
        <v>1400</v>
      </c>
      <c r="E37" s="32"/>
      <c r="F37" s="96">
        <f>D37*E37</f>
        <v>0</v>
      </c>
    </row>
    <row r="38" spans="1:6" ht="48" customHeight="1" x14ac:dyDescent="0.25">
      <c r="A38" s="95" t="s">
        <v>29</v>
      </c>
      <c r="B38" s="110" t="s">
        <v>645</v>
      </c>
      <c r="C38" s="31" t="s">
        <v>2</v>
      </c>
      <c r="D38" s="32">
        <v>0.7</v>
      </c>
      <c r="E38" s="32"/>
      <c r="F38" s="96">
        <f>D38*E38</f>
        <v>0</v>
      </c>
    </row>
    <row r="39" spans="1:6" ht="81.75" customHeight="1" x14ac:dyDescent="0.25">
      <c r="A39" s="95" t="s">
        <v>30</v>
      </c>
      <c r="B39" s="110" t="s">
        <v>646</v>
      </c>
      <c r="C39" s="31"/>
      <c r="D39" s="32"/>
      <c r="E39" s="32"/>
      <c r="F39" s="96"/>
    </row>
    <row r="40" spans="1:6" x14ac:dyDescent="0.25">
      <c r="A40" s="95"/>
      <c r="B40" s="110" t="s">
        <v>121</v>
      </c>
      <c r="C40" s="31" t="s">
        <v>2</v>
      </c>
      <c r="D40" s="32">
        <v>2.25</v>
      </c>
      <c r="E40" s="32"/>
      <c r="F40" s="96">
        <f>D40*E40</f>
        <v>0</v>
      </c>
    </row>
    <row r="41" spans="1:6" x14ac:dyDescent="0.25">
      <c r="A41" s="95"/>
      <c r="B41" s="110" t="s">
        <v>122</v>
      </c>
      <c r="C41" s="31" t="s">
        <v>6</v>
      </c>
      <c r="D41" s="32">
        <v>9</v>
      </c>
      <c r="E41" s="32"/>
      <c r="F41" s="96">
        <f>D41*E41</f>
        <v>0</v>
      </c>
    </row>
    <row r="42" spans="1:6" x14ac:dyDescent="0.25">
      <c r="A42" s="95"/>
      <c r="B42" s="110" t="s">
        <v>123</v>
      </c>
      <c r="C42" s="31" t="s">
        <v>14</v>
      </c>
      <c r="D42" s="32">
        <v>190</v>
      </c>
      <c r="E42" s="32"/>
      <c r="F42" s="96">
        <f>D42*E42</f>
        <v>0</v>
      </c>
    </row>
    <row r="43" spans="1:6" ht="72.75" customHeight="1" x14ac:dyDescent="0.25">
      <c r="A43" s="3" t="s">
        <v>31</v>
      </c>
      <c r="B43" s="110" t="s">
        <v>647</v>
      </c>
      <c r="C43" s="31"/>
      <c r="D43" s="32"/>
      <c r="E43" s="32"/>
      <c r="F43" s="96"/>
    </row>
    <row r="44" spans="1:6" x14ac:dyDescent="0.25">
      <c r="A44" s="3"/>
      <c r="B44" s="110" t="s">
        <v>121</v>
      </c>
      <c r="C44" s="31" t="s">
        <v>2</v>
      </c>
      <c r="D44" s="32">
        <v>3.25</v>
      </c>
      <c r="E44" s="32"/>
      <c r="F44" s="96">
        <f>D44*E44</f>
        <v>0</v>
      </c>
    </row>
    <row r="45" spans="1:6" x14ac:dyDescent="0.25">
      <c r="A45" s="3"/>
      <c r="B45" s="110" t="s">
        <v>122</v>
      </c>
      <c r="C45" s="31" t="s">
        <v>6</v>
      </c>
      <c r="D45" s="32">
        <v>18.190000000000001</v>
      </c>
      <c r="E45" s="32"/>
      <c r="F45" s="96">
        <f>D45*E45</f>
        <v>0</v>
      </c>
    </row>
    <row r="46" spans="1:6" x14ac:dyDescent="0.25">
      <c r="A46" s="3"/>
      <c r="B46" s="110" t="s">
        <v>123</v>
      </c>
      <c r="C46" s="31" t="s">
        <v>14</v>
      </c>
      <c r="D46" s="32">
        <v>230</v>
      </c>
      <c r="E46" s="32"/>
      <c r="F46" s="96">
        <f>D46*E46</f>
        <v>0</v>
      </c>
    </row>
    <row r="47" spans="1:6" ht="70.5" customHeight="1" x14ac:dyDescent="0.25">
      <c r="A47" s="3" t="s">
        <v>32</v>
      </c>
      <c r="B47" s="110" t="s">
        <v>648</v>
      </c>
      <c r="C47" s="31"/>
      <c r="D47" s="32"/>
      <c r="E47" s="32"/>
      <c r="F47" s="96"/>
    </row>
    <row r="48" spans="1:6" x14ac:dyDescent="0.25">
      <c r="A48" s="95"/>
      <c r="B48" s="110" t="s">
        <v>121</v>
      </c>
      <c r="C48" s="31" t="s">
        <v>2</v>
      </c>
      <c r="D48" s="32">
        <v>0.7</v>
      </c>
      <c r="E48" s="32"/>
      <c r="F48" s="96">
        <f>D48*E48</f>
        <v>0</v>
      </c>
    </row>
    <row r="49" spans="1:8" x14ac:dyDescent="0.25">
      <c r="A49" s="95"/>
      <c r="B49" s="110" t="s">
        <v>122</v>
      </c>
      <c r="C49" s="31" t="s">
        <v>6</v>
      </c>
      <c r="D49" s="32">
        <v>12.9</v>
      </c>
      <c r="E49" s="32"/>
      <c r="F49" s="96">
        <f>D49*E49</f>
        <v>0</v>
      </c>
    </row>
    <row r="50" spans="1:8" x14ac:dyDescent="0.25">
      <c r="A50" s="95"/>
      <c r="B50" s="110" t="s">
        <v>123</v>
      </c>
      <c r="C50" s="31" t="s">
        <v>14</v>
      </c>
      <c r="D50" s="32">
        <v>86</v>
      </c>
      <c r="E50" s="32"/>
      <c r="F50" s="96">
        <f>D50*E50</f>
        <v>0</v>
      </c>
    </row>
    <row r="51" spans="1:8" ht="41.25" customHeight="1" x14ac:dyDescent="0.25">
      <c r="A51" s="95" t="s">
        <v>124</v>
      </c>
      <c r="B51" s="110" t="s">
        <v>649</v>
      </c>
      <c r="C51" s="31" t="s">
        <v>2</v>
      </c>
      <c r="D51" s="32">
        <v>3.75</v>
      </c>
      <c r="E51" s="32"/>
      <c r="F51" s="96">
        <f>D51*E51</f>
        <v>0</v>
      </c>
    </row>
    <row r="52" spans="1:8" ht="68.25" customHeight="1" x14ac:dyDescent="0.25">
      <c r="A52" s="95" t="s">
        <v>125</v>
      </c>
      <c r="B52" s="110" t="s">
        <v>650</v>
      </c>
      <c r="C52" s="31"/>
      <c r="D52" s="32"/>
      <c r="E52" s="32"/>
      <c r="F52" s="96"/>
    </row>
    <row r="53" spans="1:8" x14ac:dyDescent="0.25">
      <c r="A53" s="95"/>
      <c r="B53" s="110" t="s">
        <v>121</v>
      </c>
      <c r="C53" s="31" t="s">
        <v>2</v>
      </c>
      <c r="D53" s="32">
        <v>3.7</v>
      </c>
      <c r="E53" s="32"/>
      <c r="F53" s="96">
        <f>D53*E53</f>
        <v>0</v>
      </c>
    </row>
    <row r="54" spans="1:8" x14ac:dyDescent="0.25">
      <c r="A54" s="95"/>
      <c r="B54" s="110" t="s">
        <v>122</v>
      </c>
      <c r="C54" s="31" t="s">
        <v>6</v>
      </c>
      <c r="D54" s="32">
        <v>4</v>
      </c>
      <c r="E54" s="32"/>
      <c r="F54" s="96">
        <f>D54*E54</f>
        <v>0</v>
      </c>
    </row>
    <row r="55" spans="1:8" x14ac:dyDescent="0.25">
      <c r="A55" s="95"/>
      <c r="B55" s="110" t="s">
        <v>123</v>
      </c>
      <c r="C55" s="31" t="s">
        <v>14</v>
      </c>
      <c r="D55" s="32">
        <v>180</v>
      </c>
      <c r="E55" s="32"/>
      <c r="F55" s="96">
        <f>D55*E55</f>
        <v>0</v>
      </c>
    </row>
    <row r="56" spans="1:8" ht="69" customHeight="1" x14ac:dyDescent="0.25">
      <c r="A56" s="95" t="s">
        <v>127</v>
      </c>
      <c r="B56" s="110" t="s">
        <v>651</v>
      </c>
      <c r="C56" s="31"/>
      <c r="D56" s="32"/>
      <c r="E56" s="32"/>
      <c r="F56" s="96"/>
    </row>
    <row r="57" spans="1:8" x14ac:dyDescent="0.25">
      <c r="A57" s="95"/>
      <c r="B57" s="110" t="s">
        <v>121</v>
      </c>
      <c r="C57" s="31" t="s">
        <v>2</v>
      </c>
      <c r="D57" s="32">
        <v>11.31</v>
      </c>
      <c r="E57" s="32"/>
      <c r="F57" s="96">
        <f>D57*E57</f>
        <v>0</v>
      </c>
    </row>
    <row r="58" spans="1:8" x14ac:dyDescent="0.25">
      <c r="A58" s="95"/>
      <c r="B58" s="110" t="s">
        <v>122</v>
      </c>
      <c r="C58" s="31" t="s">
        <v>6</v>
      </c>
      <c r="D58" s="32">
        <v>9</v>
      </c>
      <c r="E58" s="32"/>
      <c r="F58" s="96">
        <f>D58*E58</f>
        <v>0</v>
      </c>
    </row>
    <row r="59" spans="1:8" x14ac:dyDescent="0.25">
      <c r="A59" s="95"/>
      <c r="B59" s="110" t="s">
        <v>123</v>
      </c>
      <c r="C59" s="31" t="s">
        <v>14</v>
      </c>
      <c r="D59" s="32">
        <v>419</v>
      </c>
      <c r="E59" s="32"/>
      <c r="F59" s="96">
        <f>D59*E59</f>
        <v>0</v>
      </c>
    </row>
    <row r="60" spans="1:8" ht="78" customHeight="1" x14ac:dyDescent="0.25">
      <c r="A60" s="55" t="s">
        <v>132</v>
      </c>
      <c r="B60" s="229" t="s">
        <v>652</v>
      </c>
      <c r="C60" s="57" t="s">
        <v>7</v>
      </c>
      <c r="D60" s="105">
        <v>128</v>
      </c>
      <c r="E60" s="105"/>
      <c r="F60" s="106">
        <f>D60*E60</f>
        <v>0</v>
      </c>
    </row>
    <row r="61" spans="1:8" x14ac:dyDescent="0.25">
      <c r="A61" s="55"/>
      <c r="B61" s="229"/>
      <c r="C61" s="57"/>
      <c r="D61" s="105"/>
      <c r="E61" s="105"/>
      <c r="F61" s="106"/>
    </row>
    <row r="62" spans="1:8" x14ac:dyDescent="0.25">
      <c r="A62" s="86"/>
      <c r="B62" s="228" t="s">
        <v>33</v>
      </c>
      <c r="C62" s="97"/>
      <c r="D62" s="98"/>
      <c r="E62" s="98"/>
      <c r="F62" s="99">
        <f>SUM(F29:F60)</f>
        <v>0</v>
      </c>
      <c r="G62" s="4">
        <f>F62*0.25</f>
        <v>0</v>
      </c>
      <c r="H62" s="100">
        <f>F62+G62</f>
        <v>0</v>
      </c>
    </row>
    <row r="63" spans="1:8" x14ac:dyDescent="0.25">
      <c r="A63" s="55"/>
      <c r="B63" s="107"/>
      <c r="C63" s="107"/>
      <c r="D63" s="107"/>
      <c r="E63" s="107"/>
      <c r="F63" s="107"/>
    </row>
    <row r="64" spans="1:8" x14ac:dyDescent="0.25">
      <c r="A64" s="95"/>
      <c r="B64" s="110"/>
      <c r="C64" s="31"/>
      <c r="D64" s="32"/>
      <c r="E64" s="32"/>
      <c r="F64" s="96"/>
    </row>
    <row r="65" spans="1:8" x14ac:dyDescent="0.25">
      <c r="A65" s="91" t="s">
        <v>34</v>
      </c>
      <c r="B65" s="228" t="s">
        <v>37</v>
      </c>
      <c r="C65" s="97"/>
      <c r="D65" s="98"/>
      <c r="E65" s="98"/>
      <c r="F65" s="99"/>
    </row>
    <row r="66" spans="1:8" x14ac:dyDescent="0.25">
      <c r="A66" s="95"/>
      <c r="B66" s="110"/>
      <c r="C66" s="31"/>
      <c r="D66" s="32"/>
      <c r="E66" s="32"/>
      <c r="F66" s="96"/>
    </row>
    <row r="67" spans="1:8" ht="84" customHeight="1" x14ac:dyDescent="0.25">
      <c r="A67" s="95" t="s">
        <v>35</v>
      </c>
      <c r="B67" s="110" t="s">
        <v>147</v>
      </c>
      <c r="C67" s="57" t="s">
        <v>7</v>
      </c>
      <c r="D67" s="105">
        <v>170</v>
      </c>
      <c r="E67" s="105"/>
      <c r="F67" s="96">
        <f>D67*E67</f>
        <v>0</v>
      </c>
    </row>
    <row r="68" spans="1:8" ht="107.25" customHeight="1" x14ac:dyDescent="0.25">
      <c r="A68" s="95" t="s">
        <v>462</v>
      </c>
      <c r="B68" s="110" t="s">
        <v>488</v>
      </c>
      <c r="C68" s="57" t="s">
        <v>3</v>
      </c>
      <c r="D68" s="105">
        <v>1</v>
      </c>
      <c r="E68" s="105"/>
      <c r="F68" s="96">
        <f>D68*E68</f>
        <v>0</v>
      </c>
    </row>
    <row r="69" spans="1:8" ht="109.5" customHeight="1" x14ac:dyDescent="0.25">
      <c r="A69" s="95" t="s">
        <v>463</v>
      </c>
      <c r="B69" s="110" t="s">
        <v>489</v>
      </c>
      <c r="C69" s="57" t="s">
        <v>3</v>
      </c>
      <c r="D69" s="105">
        <v>1</v>
      </c>
      <c r="E69" s="105"/>
      <c r="F69" s="96">
        <f>D69*E69</f>
        <v>0</v>
      </c>
    </row>
    <row r="70" spans="1:8" x14ac:dyDescent="0.25">
      <c r="A70" s="95"/>
      <c r="B70" s="110"/>
      <c r="C70" s="57"/>
      <c r="D70" s="105"/>
      <c r="E70" s="105"/>
      <c r="F70" s="96"/>
    </row>
    <row r="71" spans="1:8" x14ac:dyDescent="0.25">
      <c r="A71" s="86"/>
      <c r="B71" s="228" t="s">
        <v>40</v>
      </c>
      <c r="C71" s="97"/>
      <c r="D71" s="98"/>
      <c r="E71" s="98"/>
      <c r="F71" s="99">
        <f>SUM(F67:F69)</f>
        <v>0</v>
      </c>
      <c r="G71" s="4">
        <f>F71*0.25</f>
        <v>0</v>
      </c>
      <c r="H71" s="100">
        <f>F71+G71</f>
        <v>0</v>
      </c>
    </row>
    <row r="72" spans="1:8" x14ac:dyDescent="0.25">
      <c r="A72" s="55"/>
      <c r="B72" s="223"/>
      <c r="C72" s="57"/>
      <c r="D72" s="108"/>
      <c r="E72" s="108"/>
      <c r="F72" s="109"/>
    </row>
    <row r="73" spans="1:8" x14ac:dyDescent="0.25">
      <c r="A73" s="55"/>
      <c r="B73" s="223"/>
      <c r="C73" s="57"/>
      <c r="D73" s="108"/>
      <c r="E73" s="108"/>
      <c r="F73" s="109"/>
    </row>
    <row r="74" spans="1:8" x14ac:dyDescent="0.25">
      <c r="A74" s="91" t="s">
        <v>36</v>
      </c>
      <c r="B74" s="228" t="s">
        <v>116</v>
      </c>
      <c r="C74" s="97"/>
      <c r="D74" s="98"/>
      <c r="E74" s="98"/>
      <c r="F74" s="99"/>
    </row>
    <row r="75" spans="1:8" x14ac:dyDescent="0.25">
      <c r="A75" s="55"/>
      <c r="B75" s="223"/>
      <c r="C75" s="57"/>
      <c r="D75" s="108"/>
      <c r="E75" s="108"/>
      <c r="F75" s="109"/>
    </row>
    <row r="76" spans="1:8" ht="105" x14ac:dyDescent="0.25">
      <c r="A76" s="55" t="s">
        <v>38</v>
      </c>
      <c r="B76" s="229" t="s">
        <v>638</v>
      </c>
      <c r="C76" s="57" t="s">
        <v>6</v>
      </c>
      <c r="D76" s="105">
        <v>1247</v>
      </c>
      <c r="E76" s="105"/>
      <c r="F76" s="106">
        <f>D76*E76</f>
        <v>0</v>
      </c>
    </row>
    <row r="77" spans="1:8" ht="90" x14ac:dyDescent="0.25">
      <c r="A77" s="55" t="s">
        <v>39</v>
      </c>
      <c r="B77" s="229" t="s">
        <v>655</v>
      </c>
      <c r="C77" s="57" t="s">
        <v>2</v>
      </c>
      <c r="D77" s="105">
        <v>312</v>
      </c>
      <c r="E77" s="105"/>
      <c r="F77" s="106">
        <f>D77*E77</f>
        <v>0</v>
      </c>
    </row>
    <row r="78" spans="1:8" ht="105" x14ac:dyDescent="0.25">
      <c r="A78" s="55" t="s">
        <v>203</v>
      </c>
      <c r="B78" s="229" t="s">
        <v>656</v>
      </c>
      <c r="C78" s="57" t="s">
        <v>6</v>
      </c>
      <c r="D78" s="105">
        <v>1172</v>
      </c>
      <c r="E78" s="105"/>
      <c r="F78" s="106">
        <f>D78*E78</f>
        <v>0</v>
      </c>
    </row>
    <row r="79" spans="1:8" ht="90" x14ac:dyDescent="0.25">
      <c r="A79" s="55" t="s">
        <v>204</v>
      </c>
      <c r="B79" s="229" t="s">
        <v>654</v>
      </c>
      <c r="C79" s="57" t="s">
        <v>6</v>
      </c>
      <c r="D79" s="105">
        <v>1172</v>
      </c>
      <c r="E79" s="105"/>
      <c r="F79" s="106">
        <f>D79*E79</f>
        <v>0</v>
      </c>
    </row>
    <row r="81" spans="1:8" x14ac:dyDescent="0.25">
      <c r="A81" s="55"/>
      <c r="B81" s="229"/>
      <c r="C81" s="57"/>
      <c r="D81" s="105"/>
      <c r="E81" s="105"/>
      <c r="F81" s="106"/>
    </row>
    <row r="82" spans="1:8" x14ac:dyDescent="0.25">
      <c r="A82" s="86"/>
      <c r="B82" s="228" t="s">
        <v>205</v>
      </c>
      <c r="C82" s="97"/>
      <c r="D82" s="98"/>
      <c r="E82" s="98"/>
      <c r="F82" s="99">
        <f>SUM(F76:F79)</f>
        <v>0</v>
      </c>
      <c r="G82" s="4">
        <f>F82*0.25</f>
        <v>0</v>
      </c>
      <c r="H82" s="100">
        <f>F82+G82</f>
        <v>0</v>
      </c>
    </row>
    <row r="83" spans="1:8" x14ac:dyDescent="0.25">
      <c r="A83" s="55"/>
      <c r="B83" s="223"/>
      <c r="C83" s="57"/>
      <c r="D83" s="108"/>
      <c r="E83" s="108"/>
      <c r="F83" s="109"/>
    </row>
    <row r="84" spans="1:8" x14ac:dyDescent="0.25">
      <c r="A84" s="55"/>
      <c r="B84" s="223"/>
      <c r="C84" s="57"/>
      <c r="D84" s="108"/>
      <c r="E84" s="108"/>
      <c r="F84" s="109"/>
    </row>
    <row r="85" spans="1:8" x14ac:dyDescent="0.25">
      <c r="A85" s="91" t="s">
        <v>41</v>
      </c>
      <c r="B85" s="228" t="s">
        <v>48</v>
      </c>
      <c r="C85" s="97"/>
      <c r="D85" s="98"/>
      <c r="E85" s="98"/>
      <c r="F85" s="99"/>
    </row>
    <row r="86" spans="1:8" x14ac:dyDescent="0.25">
      <c r="A86" s="55"/>
      <c r="B86" s="223"/>
      <c r="C86" s="57"/>
      <c r="D86" s="108"/>
      <c r="E86" s="108"/>
      <c r="F86" s="109"/>
    </row>
    <row r="87" spans="1:8" ht="165" x14ac:dyDescent="0.25">
      <c r="A87" s="55" t="s">
        <v>215</v>
      </c>
      <c r="B87" s="229" t="s">
        <v>620</v>
      </c>
    </row>
    <row r="88" spans="1:8" ht="18.75" customHeight="1" x14ac:dyDescent="0.25">
      <c r="A88" s="55"/>
      <c r="B88" s="229" t="s">
        <v>619</v>
      </c>
      <c r="C88" s="57" t="s">
        <v>3</v>
      </c>
      <c r="D88" s="105">
        <v>1</v>
      </c>
      <c r="E88" s="105"/>
      <c r="F88" s="106">
        <f>D88*E88</f>
        <v>0</v>
      </c>
    </row>
    <row r="89" spans="1:8" ht="96" customHeight="1" x14ac:dyDescent="0.25">
      <c r="A89" s="55" t="s">
        <v>216</v>
      </c>
      <c r="B89" s="229" t="s">
        <v>621</v>
      </c>
    </row>
    <row r="90" spans="1:8" x14ac:dyDescent="0.25">
      <c r="A90" s="55"/>
      <c r="B90" s="229" t="s">
        <v>212</v>
      </c>
      <c r="C90" s="57" t="s">
        <v>6</v>
      </c>
      <c r="D90" s="105">
        <v>2</v>
      </c>
      <c r="E90" s="105"/>
      <c r="F90" s="106">
        <f>D90*E90</f>
        <v>0</v>
      </c>
    </row>
    <row r="91" spans="1:8" x14ac:dyDescent="0.25">
      <c r="A91" s="55"/>
      <c r="B91" s="229" t="s">
        <v>211</v>
      </c>
      <c r="C91" s="57" t="s">
        <v>3</v>
      </c>
      <c r="D91" s="105">
        <v>1</v>
      </c>
      <c r="E91" s="105"/>
      <c r="F91" s="106">
        <f>D91*E91</f>
        <v>0</v>
      </c>
    </row>
    <row r="92" spans="1:8" x14ac:dyDescent="0.25">
      <c r="A92" s="55"/>
      <c r="B92" s="229" t="s">
        <v>491</v>
      </c>
      <c r="C92" s="57" t="s">
        <v>7</v>
      </c>
      <c r="D92" s="105">
        <v>22.5</v>
      </c>
      <c r="E92" s="105"/>
      <c r="F92" s="106">
        <f>D92*E92</f>
        <v>0</v>
      </c>
    </row>
    <row r="93" spans="1:8" x14ac:dyDescent="0.25">
      <c r="A93" s="55"/>
      <c r="B93" s="229"/>
      <c r="C93" s="57"/>
      <c r="D93" s="105"/>
      <c r="E93" s="105"/>
      <c r="F93" s="106"/>
    </row>
    <row r="94" spans="1:8" x14ac:dyDescent="0.25">
      <c r="A94" s="86"/>
      <c r="B94" s="228" t="s">
        <v>51</v>
      </c>
      <c r="C94" s="97"/>
      <c r="D94" s="98"/>
      <c r="E94" s="98"/>
      <c r="F94" s="99">
        <f>SUM(F88:F93)</f>
        <v>0</v>
      </c>
      <c r="H94" s="100"/>
    </row>
    <row r="95" spans="1:8" x14ac:dyDescent="0.25">
      <c r="A95" s="55"/>
      <c r="B95" s="223"/>
      <c r="C95" s="57"/>
      <c r="D95" s="108"/>
      <c r="E95" s="108"/>
      <c r="F95" s="109"/>
    </row>
    <row r="96" spans="1:8" x14ac:dyDescent="0.25">
      <c r="A96" s="91" t="s">
        <v>42</v>
      </c>
      <c r="B96" s="228" t="s">
        <v>52</v>
      </c>
      <c r="C96" s="97"/>
      <c r="D96" s="98"/>
      <c r="E96" s="98"/>
      <c r="F96" s="99"/>
    </row>
    <row r="97" spans="1:8" x14ac:dyDescent="0.25">
      <c r="A97" s="55"/>
      <c r="B97" s="223"/>
      <c r="C97" s="57"/>
      <c r="D97" s="112"/>
      <c r="E97" s="112"/>
      <c r="F97" s="113"/>
    </row>
    <row r="98" spans="1:8" ht="126.75" customHeight="1" x14ac:dyDescent="0.25">
      <c r="A98" s="104" t="s">
        <v>43</v>
      </c>
      <c r="B98" s="229" t="s">
        <v>576</v>
      </c>
      <c r="C98" s="4"/>
    </row>
    <row r="99" spans="1:8" ht="150" x14ac:dyDescent="0.25">
      <c r="A99" s="104"/>
      <c r="B99" s="229" t="s">
        <v>618</v>
      </c>
      <c r="C99" s="114" t="s">
        <v>3</v>
      </c>
      <c r="D99" s="115">
        <v>1</v>
      </c>
      <c r="E99" s="115"/>
      <c r="F99" s="115">
        <f>D99*E99</f>
        <v>0</v>
      </c>
      <c r="H99" s="100"/>
    </row>
    <row r="100" spans="1:8" ht="270.75" customHeight="1" x14ac:dyDescent="0.25">
      <c r="A100" s="104" t="s">
        <v>44</v>
      </c>
      <c r="B100" s="229" t="s">
        <v>617</v>
      </c>
      <c r="C100" s="4"/>
    </row>
    <row r="101" spans="1:8" x14ac:dyDescent="0.25">
      <c r="A101" s="104"/>
      <c r="B101" s="229" t="s">
        <v>149</v>
      </c>
      <c r="C101" s="116" t="s">
        <v>3</v>
      </c>
      <c r="D101" s="115">
        <v>1</v>
      </c>
      <c r="E101" s="115"/>
      <c r="F101" s="115">
        <f t="shared" ref="F101:F120" si="1">D101*E101</f>
        <v>0</v>
      </c>
      <c r="H101" s="100"/>
    </row>
    <row r="102" spans="1:8" ht="22.5" customHeight="1" x14ac:dyDescent="0.25">
      <c r="A102" s="104"/>
      <c r="B102" s="229" t="s">
        <v>150</v>
      </c>
      <c r="C102" s="116" t="s">
        <v>3</v>
      </c>
      <c r="D102" s="115">
        <v>1</v>
      </c>
      <c r="E102" s="115"/>
      <c r="F102" s="115">
        <f t="shared" si="1"/>
        <v>0</v>
      </c>
      <c r="H102" s="100"/>
    </row>
    <row r="103" spans="1:8" x14ac:dyDescent="0.25">
      <c r="A103" s="104"/>
      <c r="B103" s="229" t="s">
        <v>151</v>
      </c>
      <c r="C103" s="116" t="s">
        <v>3</v>
      </c>
      <c r="D103" s="115">
        <v>1</v>
      </c>
      <c r="E103" s="115"/>
      <c r="F103" s="115">
        <f t="shared" si="1"/>
        <v>0</v>
      </c>
      <c r="H103" s="100"/>
    </row>
    <row r="104" spans="1:8" x14ac:dyDescent="0.25">
      <c r="A104" s="104"/>
      <c r="B104" s="229" t="s">
        <v>152</v>
      </c>
      <c r="C104" s="116" t="s">
        <v>3</v>
      </c>
      <c r="D104" s="115">
        <v>1</v>
      </c>
      <c r="E104" s="115"/>
      <c r="F104" s="115">
        <f t="shared" si="1"/>
        <v>0</v>
      </c>
      <c r="H104" s="100"/>
    </row>
    <row r="105" spans="1:8" x14ac:dyDescent="0.25">
      <c r="A105" s="104"/>
      <c r="B105" s="229" t="s">
        <v>153</v>
      </c>
      <c r="C105" s="116" t="s">
        <v>3</v>
      </c>
      <c r="D105" s="115">
        <v>1</v>
      </c>
      <c r="E105" s="115"/>
      <c r="F105" s="115">
        <f t="shared" si="1"/>
        <v>0</v>
      </c>
      <c r="H105" s="100"/>
    </row>
    <row r="106" spans="1:8" x14ac:dyDescent="0.25">
      <c r="A106" s="104"/>
      <c r="B106" s="229" t="s">
        <v>154</v>
      </c>
      <c r="C106" s="116" t="s">
        <v>3</v>
      </c>
      <c r="D106" s="115">
        <v>1</v>
      </c>
      <c r="E106" s="115"/>
      <c r="F106" s="115">
        <f t="shared" si="1"/>
        <v>0</v>
      </c>
      <c r="H106" s="100"/>
    </row>
    <row r="107" spans="1:8" x14ac:dyDescent="0.25">
      <c r="A107" s="104"/>
      <c r="B107" s="229" t="s">
        <v>155</v>
      </c>
      <c r="C107" s="116" t="s">
        <v>3</v>
      </c>
      <c r="D107" s="115">
        <v>1</v>
      </c>
      <c r="E107" s="115"/>
      <c r="F107" s="115">
        <f t="shared" si="1"/>
        <v>0</v>
      </c>
      <c r="H107" s="100"/>
    </row>
    <row r="108" spans="1:8" x14ac:dyDescent="0.25">
      <c r="A108" s="104"/>
      <c r="B108" s="229" t="s">
        <v>156</v>
      </c>
      <c r="C108" s="116" t="s">
        <v>3</v>
      </c>
      <c r="D108" s="115">
        <v>1</v>
      </c>
      <c r="E108" s="115"/>
      <c r="F108" s="115">
        <f t="shared" si="1"/>
        <v>0</v>
      </c>
      <c r="H108" s="100"/>
    </row>
    <row r="109" spans="1:8" x14ac:dyDescent="0.25">
      <c r="A109" s="104"/>
      <c r="B109" s="229" t="s">
        <v>157</v>
      </c>
      <c r="C109" s="116" t="s">
        <v>3</v>
      </c>
      <c r="D109" s="115">
        <v>1</v>
      </c>
      <c r="E109" s="115"/>
      <c r="F109" s="115">
        <f t="shared" si="1"/>
        <v>0</v>
      </c>
      <c r="H109" s="100"/>
    </row>
    <row r="110" spans="1:8" x14ac:dyDescent="0.25">
      <c r="A110" s="104"/>
      <c r="B110" s="229" t="s">
        <v>158</v>
      </c>
      <c r="C110" s="116" t="s">
        <v>3</v>
      </c>
      <c r="D110" s="115">
        <v>1</v>
      </c>
      <c r="E110" s="115"/>
      <c r="F110" s="115">
        <f t="shared" si="1"/>
        <v>0</v>
      </c>
      <c r="H110" s="100"/>
    </row>
    <row r="111" spans="1:8" x14ac:dyDescent="0.25">
      <c r="A111" s="104"/>
      <c r="B111" s="229" t="s">
        <v>159</v>
      </c>
      <c r="C111" s="116" t="s">
        <v>3</v>
      </c>
      <c r="D111" s="115">
        <v>1</v>
      </c>
      <c r="E111" s="115"/>
      <c r="F111" s="115">
        <f t="shared" si="1"/>
        <v>0</v>
      </c>
      <c r="H111" s="100"/>
    </row>
    <row r="112" spans="1:8" x14ac:dyDescent="0.25">
      <c r="A112" s="104"/>
      <c r="B112" s="229" t="s">
        <v>160</v>
      </c>
      <c r="C112" s="116" t="s">
        <v>3</v>
      </c>
      <c r="D112" s="115">
        <v>1</v>
      </c>
      <c r="E112" s="115"/>
      <c r="F112" s="115">
        <f t="shared" si="1"/>
        <v>0</v>
      </c>
      <c r="H112" s="100"/>
    </row>
    <row r="113" spans="1:8" x14ac:dyDescent="0.25">
      <c r="A113" s="104"/>
      <c r="B113" s="229" t="s">
        <v>161</v>
      </c>
      <c r="C113" s="116" t="s">
        <v>3</v>
      </c>
      <c r="D113" s="115">
        <v>1</v>
      </c>
      <c r="E113" s="115"/>
      <c r="F113" s="115">
        <f t="shared" si="1"/>
        <v>0</v>
      </c>
      <c r="H113" s="100"/>
    </row>
    <row r="114" spans="1:8" x14ac:dyDescent="0.25">
      <c r="A114" s="104"/>
      <c r="B114" s="229" t="s">
        <v>193</v>
      </c>
      <c r="C114" s="116" t="s">
        <v>3</v>
      </c>
      <c r="D114" s="115">
        <v>1</v>
      </c>
      <c r="E114" s="115"/>
      <c r="F114" s="115">
        <f t="shared" si="1"/>
        <v>0</v>
      </c>
      <c r="H114" s="100"/>
    </row>
    <row r="115" spans="1:8" x14ac:dyDescent="0.25">
      <c r="A115" s="104"/>
      <c r="B115" s="229" t="s">
        <v>162</v>
      </c>
      <c r="C115" s="116" t="s">
        <v>3</v>
      </c>
      <c r="D115" s="115">
        <v>1</v>
      </c>
      <c r="E115" s="115"/>
      <c r="F115" s="115">
        <f t="shared" si="1"/>
        <v>0</v>
      </c>
      <c r="H115" s="100"/>
    </row>
    <row r="116" spans="1:8" x14ac:dyDescent="0.25">
      <c r="A116" s="104"/>
      <c r="B116" s="229" t="s">
        <v>163</v>
      </c>
      <c r="C116" s="116" t="s">
        <v>3</v>
      </c>
      <c r="D116" s="115">
        <v>1</v>
      </c>
      <c r="E116" s="115"/>
      <c r="F116" s="115">
        <f t="shared" si="1"/>
        <v>0</v>
      </c>
      <c r="H116" s="100"/>
    </row>
    <row r="117" spans="1:8" x14ac:dyDescent="0.25">
      <c r="A117" s="104"/>
      <c r="B117" s="229" t="s">
        <v>164</v>
      </c>
      <c r="C117" s="116" t="s">
        <v>3</v>
      </c>
      <c r="D117" s="115">
        <v>1</v>
      </c>
      <c r="E117" s="115"/>
      <c r="F117" s="115">
        <f t="shared" si="1"/>
        <v>0</v>
      </c>
      <c r="H117" s="100"/>
    </row>
    <row r="118" spans="1:8" x14ac:dyDescent="0.25">
      <c r="A118" s="104"/>
      <c r="B118" s="229" t="s">
        <v>165</v>
      </c>
      <c r="C118" s="116" t="s">
        <v>3</v>
      </c>
      <c r="D118" s="115">
        <v>1</v>
      </c>
      <c r="E118" s="115"/>
      <c r="F118" s="115">
        <f t="shared" si="1"/>
        <v>0</v>
      </c>
      <c r="H118" s="100"/>
    </row>
    <row r="119" spans="1:8" x14ac:dyDescent="0.25">
      <c r="A119" s="104"/>
      <c r="B119" s="229" t="s">
        <v>166</v>
      </c>
      <c r="C119" s="116" t="s">
        <v>3</v>
      </c>
      <c r="D119" s="115">
        <v>1</v>
      </c>
      <c r="E119" s="115"/>
      <c r="F119" s="115">
        <f t="shared" si="1"/>
        <v>0</v>
      </c>
      <c r="H119" s="100"/>
    </row>
    <row r="120" spans="1:8" x14ac:dyDescent="0.25">
      <c r="A120" s="104"/>
      <c r="B120" s="229" t="s">
        <v>167</v>
      </c>
      <c r="C120" s="116" t="s">
        <v>3</v>
      </c>
      <c r="D120" s="115">
        <v>2</v>
      </c>
      <c r="E120" s="115"/>
      <c r="F120" s="115">
        <f t="shared" si="1"/>
        <v>0</v>
      </c>
      <c r="H120" s="100"/>
    </row>
    <row r="121" spans="1:8" ht="150" x14ac:dyDescent="0.25">
      <c r="A121" s="104" t="s">
        <v>45</v>
      </c>
      <c r="B121" s="229" t="s">
        <v>622</v>
      </c>
      <c r="C121" s="4"/>
      <c r="H121" s="100"/>
    </row>
    <row r="122" spans="1:8" ht="30" x14ac:dyDescent="0.25">
      <c r="A122" s="104"/>
      <c r="B122" s="229" t="s">
        <v>168</v>
      </c>
      <c r="C122" s="116" t="s">
        <v>148</v>
      </c>
      <c r="D122" s="115">
        <v>1</v>
      </c>
      <c r="E122" s="115"/>
      <c r="F122" s="115">
        <f>D122*E122</f>
        <v>0</v>
      </c>
      <c r="H122" s="100"/>
    </row>
    <row r="123" spans="1:8" x14ac:dyDescent="0.25">
      <c r="A123" s="104"/>
      <c r="B123" s="229" t="s">
        <v>195</v>
      </c>
      <c r="C123" s="116" t="s">
        <v>148</v>
      </c>
      <c r="D123" s="115">
        <v>1</v>
      </c>
      <c r="E123" s="115"/>
      <c r="F123" s="115">
        <f>D123*E123</f>
        <v>0</v>
      </c>
      <c r="H123" s="100"/>
    </row>
    <row r="124" spans="1:8" ht="210" x14ac:dyDescent="0.25">
      <c r="A124" s="104" t="s">
        <v>46</v>
      </c>
      <c r="B124" s="229" t="s">
        <v>623</v>
      </c>
      <c r="C124" s="4"/>
      <c r="H124" s="100"/>
    </row>
    <row r="125" spans="1:8" ht="35.25" customHeight="1" x14ac:dyDescent="0.25">
      <c r="A125" s="104"/>
      <c r="B125" s="229" t="s">
        <v>169</v>
      </c>
      <c r="C125" s="116" t="s">
        <v>3</v>
      </c>
      <c r="D125" s="115">
        <v>1</v>
      </c>
      <c r="E125" s="115"/>
      <c r="F125" s="115">
        <f>D125*E125</f>
        <v>0</v>
      </c>
      <c r="H125" s="100"/>
    </row>
    <row r="126" spans="1:8" ht="180" x14ac:dyDescent="0.25">
      <c r="A126" s="104" t="s">
        <v>464</v>
      </c>
      <c r="B126" s="229" t="s">
        <v>624</v>
      </c>
      <c r="C126" s="116"/>
      <c r="D126" s="115"/>
      <c r="E126" s="115"/>
      <c r="F126" s="115"/>
      <c r="H126" s="100"/>
    </row>
    <row r="127" spans="1:8" ht="24" customHeight="1" x14ac:dyDescent="0.25">
      <c r="A127" s="104"/>
      <c r="B127" s="229" t="s">
        <v>194</v>
      </c>
      <c r="C127" s="116" t="s">
        <v>3</v>
      </c>
      <c r="D127" s="115">
        <v>1</v>
      </c>
      <c r="E127" s="115"/>
      <c r="F127" s="115">
        <f>D127*E127</f>
        <v>0</v>
      </c>
      <c r="H127" s="100"/>
    </row>
    <row r="128" spans="1:8" ht="165" x14ac:dyDescent="0.25">
      <c r="A128" s="104" t="s">
        <v>465</v>
      </c>
      <c r="B128" s="229" t="s">
        <v>626</v>
      </c>
      <c r="C128" s="4"/>
      <c r="H128" s="100"/>
    </row>
    <row r="129" spans="1:8" x14ac:dyDescent="0.25">
      <c r="A129" s="104"/>
      <c r="B129" s="229" t="s">
        <v>170</v>
      </c>
      <c r="C129" s="116" t="s">
        <v>148</v>
      </c>
      <c r="D129" s="115">
        <v>1</v>
      </c>
      <c r="E129" s="115"/>
      <c r="F129" s="115">
        <f>D129*E129</f>
        <v>0</v>
      </c>
      <c r="H129" s="100"/>
    </row>
    <row r="130" spans="1:8" ht="142.5" customHeight="1" x14ac:dyDescent="0.25">
      <c r="A130" s="104" t="s">
        <v>466</v>
      </c>
      <c r="B130" s="229" t="s">
        <v>625</v>
      </c>
      <c r="C130" s="4"/>
      <c r="H130" s="100"/>
    </row>
    <row r="131" spans="1:8" x14ac:dyDescent="0.25">
      <c r="A131" s="104"/>
      <c r="B131" s="229" t="s">
        <v>171</v>
      </c>
      <c r="C131" s="116" t="s">
        <v>148</v>
      </c>
      <c r="D131" s="115">
        <v>1</v>
      </c>
      <c r="E131" s="115"/>
      <c r="F131" s="115">
        <f>D131*E131</f>
        <v>0</v>
      </c>
      <c r="H131" s="100"/>
    </row>
    <row r="132" spans="1:8" ht="195" x14ac:dyDescent="0.25">
      <c r="A132" s="104" t="s">
        <v>467</v>
      </c>
      <c r="B132" s="229" t="s">
        <v>616</v>
      </c>
      <c r="H132" s="100"/>
    </row>
    <row r="133" spans="1:8" ht="30" x14ac:dyDescent="0.25">
      <c r="A133" s="104"/>
      <c r="B133" s="229" t="s">
        <v>172</v>
      </c>
      <c r="C133" s="116" t="s">
        <v>148</v>
      </c>
      <c r="D133" s="115">
        <v>1</v>
      </c>
      <c r="E133" s="115"/>
      <c r="F133" s="115">
        <f>D133*E133</f>
        <v>0</v>
      </c>
      <c r="H133" s="100"/>
    </row>
    <row r="134" spans="1:8" ht="210" x14ac:dyDescent="0.25">
      <c r="A134" s="104" t="s">
        <v>468</v>
      </c>
      <c r="B134" s="229" t="s">
        <v>627</v>
      </c>
      <c r="C134" s="116"/>
      <c r="D134" s="115"/>
      <c r="E134" s="115"/>
      <c r="F134" s="115"/>
      <c r="H134" s="100"/>
    </row>
    <row r="135" spans="1:8" ht="42" customHeight="1" x14ac:dyDescent="0.25">
      <c r="A135" s="104"/>
      <c r="B135" s="229" t="s">
        <v>173</v>
      </c>
      <c r="C135" s="116" t="s">
        <v>148</v>
      </c>
      <c r="D135" s="115">
        <v>1</v>
      </c>
      <c r="E135" s="115"/>
      <c r="F135" s="115">
        <f>D135*E135</f>
        <v>0</v>
      </c>
      <c r="H135" s="100"/>
    </row>
    <row r="136" spans="1:8" ht="188.25" customHeight="1" x14ac:dyDescent="0.25">
      <c r="A136" s="104" t="s">
        <v>469</v>
      </c>
      <c r="B136" s="229" t="s">
        <v>628</v>
      </c>
      <c r="C136" s="116"/>
      <c r="D136" s="115"/>
      <c r="E136" s="115"/>
      <c r="F136" s="115"/>
      <c r="H136" s="100"/>
    </row>
    <row r="137" spans="1:8" ht="19.5" customHeight="1" x14ac:dyDescent="0.25">
      <c r="A137" s="104"/>
      <c r="B137" s="229" t="s">
        <v>196</v>
      </c>
      <c r="C137" s="116" t="s">
        <v>148</v>
      </c>
      <c r="D137" s="115">
        <v>1</v>
      </c>
      <c r="E137" s="115"/>
      <c r="F137" s="115">
        <f>D137*E137</f>
        <v>0</v>
      </c>
      <c r="H137" s="100"/>
    </row>
    <row r="138" spans="1:8" ht="166.5" customHeight="1" x14ac:dyDescent="0.25">
      <c r="A138" s="104" t="s">
        <v>470</v>
      </c>
      <c r="B138" s="229" t="s">
        <v>629</v>
      </c>
      <c r="C138" s="116"/>
      <c r="D138" s="115"/>
      <c r="E138" s="115"/>
      <c r="F138" s="115"/>
      <c r="H138" s="100"/>
    </row>
    <row r="139" spans="1:8" ht="27.75" customHeight="1" x14ac:dyDescent="0.25">
      <c r="A139" s="104"/>
      <c r="B139" s="229" t="s">
        <v>174</v>
      </c>
      <c r="C139" s="116" t="s">
        <v>148</v>
      </c>
      <c r="D139" s="115">
        <v>1</v>
      </c>
      <c r="E139" s="115"/>
      <c r="F139" s="115">
        <f>D139*E139</f>
        <v>0</v>
      </c>
      <c r="H139" s="100"/>
    </row>
    <row r="140" spans="1:8" ht="180" x14ac:dyDescent="0.25">
      <c r="A140" s="104" t="s">
        <v>471</v>
      </c>
      <c r="B140" s="229" t="s">
        <v>630</v>
      </c>
      <c r="C140" s="116"/>
      <c r="D140" s="115"/>
      <c r="E140" s="115"/>
      <c r="F140" s="115"/>
      <c r="H140" s="100"/>
    </row>
    <row r="141" spans="1:8" x14ac:dyDescent="0.25">
      <c r="A141" s="104"/>
      <c r="B141" s="231" t="s">
        <v>175</v>
      </c>
      <c r="C141" s="116" t="s">
        <v>148</v>
      </c>
      <c r="D141" s="115">
        <v>1</v>
      </c>
      <c r="E141" s="115"/>
      <c r="F141" s="115">
        <f t="shared" ref="F141:F155" si="2">D141*E141</f>
        <v>0</v>
      </c>
      <c r="H141" s="100"/>
    </row>
    <row r="142" spans="1:8" x14ac:dyDescent="0.25">
      <c r="A142" s="104"/>
      <c r="B142" s="231" t="s">
        <v>176</v>
      </c>
      <c r="C142" s="116" t="s">
        <v>148</v>
      </c>
      <c r="D142" s="115">
        <v>1</v>
      </c>
      <c r="E142" s="115"/>
      <c r="F142" s="115">
        <f t="shared" si="2"/>
        <v>0</v>
      </c>
      <c r="H142" s="100"/>
    </row>
    <row r="143" spans="1:8" x14ac:dyDescent="0.25">
      <c r="A143" s="104"/>
      <c r="B143" s="117" t="s">
        <v>177</v>
      </c>
      <c r="C143" s="116" t="s">
        <v>148</v>
      </c>
      <c r="D143" s="115">
        <v>1</v>
      </c>
      <c r="E143" s="115"/>
      <c r="F143" s="115">
        <f t="shared" si="2"/>
        <v>0</v>
      </c>
      <c r="H143" s="100"/>
    </row>
    <row r="144" spans="1:8" x14ac:dyDescent="0.25">
      <c r="A144" s="104"/>
      <c r="B144" s="117" t="s">
        <v>178</v>
      </c>
      <c r="C144" s="116" t="s">
        <v>148</v>
      </c>
      <c r="D144" s="115">
        <v>1</v>
      </c>
      <c r="E144" s="115"/>
      <c r="F144" s="115">
        <f t="shared" si="2"/>
        <v>0</v>
      </c>
      <c r="H144" s="100"/>
    </row>
    <row r="145" spans="1:8" x14ac:dyDescent="0.25">
      <c r="A145" s="104"/>
      <c r="B145" s="117" t="s">
        <v>179</v>
      </c>
      <c r="C145" s="116" t="s">
        <v>148</v>
      </c>
      <c r="D145" s="115">
        <v>1</v>
      </c>
      <c r="E145" s="115"/>
      <c r="F145" s="115">
        <f t="shared" si="2"/>
        <v>0</v>
      </c>
      <c r="H145" s="100"/>
    </row>
    <row r="146" spans="1:8" x14ac:dyDescent="0.25">
      <c r="A146" s="104"/>
      <c r="B146" s="117" t="s">
        <v>180</v>
      </c>
      <c r="C146" s="116" t="s">
        <v>148</v>
      </c>
      <c r="D146" s="115">
        <v>1</v>
      </c>
      <c r="E146" s="115"/>
      <c r="F146" s="115">
        <f t="shared" si="2"/>
        <v>0</v>
      </c>
      <c r="H146" s="100"/>
    </row>
    <row r="147" spans="1:8" x14ac:dyDescent="0.25">
      <c r="A147" s="104"/>
      <c r="B147" s="117" t="s">
        <v>181</v>
      </c>
      <c r="C147" s="116" t="s">
        <v>148</v>
      </c>
      <c r="D147" s="115">
        <v>1</v>
      </c>
      <c r="E147" s="115"/>
      <c r="F147" s="115">
        <f t="shared" si="2"/>
        <v>0</v>
      </c>
      <c r="H147" s="100"/>
    </row>
    <row r="148" spans="1:8" x14ac:dyDescent="0.25">
      <c r="A148" s="104"/>
      <c r="B148" s="117" t="s">
        <v>182</v>
      </c>
      <c r="C148" s="116" t="s">
        <v>148</v>
      </c>
      <c r="D148" s="115">
        <v>1</v>
      </c>
      <c r="E148" s="115"/>
      <c r="F148" s="115">
        <f t="shared" si="2"/>
        <v>0</v>
      </c>
      <c r="H148" s="100"/>
    </row>
    <row r="149" spans="1:8" x14ac:dyDescent="0.25">
      <c r="A149" s="104"/>
      <c r="B149" s="117" t="s">
        <v>183</v>
      </c>
      <c r="C149" s="116" t="s">
        <v>148</v>
      </c>
      <c r="D149" s="115">
        <v>1</v>
      </c>
      <c r="E149" s="115"/>
      <c r="F149" s="115">
        <f t="shared" si="2"/>
        <v>0</v>
      </c>
      <c r="H149" s="100"/>
    </row>
    <row r="150" spans="1:8" ht="30" x14ac:dyDescent="0.25">
      <c r="A150" s="104"/>
      <c r="B150" s="117" t="s">
        <v>184</v>
      </c>
      <c r="C150" s="116" t="s">
        <v>148</v>
      </c>
      <c r="D150" s="115">
        <v>1</v>
      </c>
      <c r="E150" s="115"/>
      <c r="F150" s="115">
        <f t="shared" si="2"/>
        <v>0</v>
      </c>
      <c r="H150" s="100"/>
    </row>
    <row r="151" spans="1:8" x14ac:dyDescent="0.25">
      <c r="A151" s="104"/>
      <c r="B151" s="117" t="s">
        <v>185</v>
      </c>
      <c r="C151" s="116" t="s">
        <v>148</v>
      </c>
      <c r="D151" s="115">
        <v>1</v>
      </c>
      <c r="E151" s="115"/>
      <c r="F151" s="115">
        <f t="shared" si="2"/>
        <v>0</v>
      </c>
      <c r="H151" s="100"/>
    </row>
    <row r="152" spans="1:8" x14ac:dyDescent="0.25">
      <c r="A152" s="104"/>
      <c r="B152" s="117" t="s">
        <v>186</v>
      </c>
      <c r="C152" s="116" t="s">
        <v>148</v>
      </c>
      <c r="D152" s="115">
        <v>1</v>
      </c>
      <c r="E152" s="115"/>
      <c r="F152" s="115">
        <f t="shared" si="2"/>
        <v>0</v>
      </c>
      <c r="H152" s="100"/>
    </row>
    <row r="153" spans="1:8" x14ac:dyDescent="0.25">
      <c r="A153" s="104"/>
      <c r="B153" s="117" t="s">
        <v>187</v>
      </c>
      <c r="C153" s="116" t="s">
        <v>148</v>
      </c>
      <c r="D153" s="115">
        <v>1</v>
      </c>
      <c r="E153" s="115"/>
      <c r="F153" s="115">
        <f t="shared" si="2"/>
        <v>0</v>
      </c>
      <c r="H153" s="100"/>
    </row>
    <row r="154" spans="1:8" x14ac:dyDescent="0.25">
      <c r="A154" s="104"/>
      <c r="B154" s="117" t="s">
        <v>188</v>
      </c>
      <c r="C154" s="116" t="s">
        <v>148</v>
      </c>
      <c r="D154" s="115">
        <v>1</v>
      </c>
      <c r="E154" s="115"/>
      <c r="F154" s="115">
        <f t="shared" si="2"/>
        <v>0</v>
      </c>
      <c r="H154" s="100"/>
    </row>
    <row r="155" spans="1:8" x14ac:dyDescent="0.25">
      <c r="A155" s="104"/>
      <c r="B155" s="117" t="s">
        <v>189</v>
      </c>
      <c r="C155" s="116" t="s">
        <v>148</v>
      </c>
      <c r="D155" s="115">
        <v>1</v>
      </c>
      <c r="E155" s="115"/>
      <c r="F155" s="115">
        <f t="shared" si="2"/>
        <v>0</v>
      </c>
      <c r="H155" s="100"/>
    </row>
    <row r="156" spans="1:8" ht="285" x14ac:dyDescent="0.25">
      <c r="A156" s="104" t="s">
        <v>472</v>
      </c>
      <c r="B156" s="229" t="s">
        <v>631</v>
      </c>
      <c r="C156" s="116"/>
      <c r="D156" s="115"/>
      <c r="E156" s="115"/>
      <c r="F156" s="115"/>
      <c r="H156" s="100"/>
    </row>
    <row r="157" spans="1:8" x14ac:dyDescent="0.25">
      <c r="A157" s="104"/>
      <c r="B157" s="230" t="s">
        <v>190</v>
      </c>
      <c r="C157" s="116" t="s">
        <v>148</v>
      </c>
      <c r="D157" s="115">
        <v>1</v>
      </c>
      <c r="E157" s="115"/>
      <c r="F157" s="115">
        <f>D157*E157</f>
        <v>0</v>
      </c>
      <c r="H157" s="100"/>
    </row>
    <row r="158" spans="1:8" ht="180" x14ac:dyDescent="0.25">
      <c r="A158" s="104" t="s">
        <v>473</v>
      </c>
      <c r="B158" s="229" t="s">
        <v>632</v>
      </c>
      <c r="C158" s="4"/>
      <c r="H158" s="100"/>
    </row>
    <row r="159" spans="1:8" x14ac:dyDescent="0.25">
      <c r="A159" s="104"/>
      <c r="B159" s="229" t="s">
        <v>191</v>
      </c>
      <c r="C159" s="116" t="s">
        <v>148</v>
      </c>
      <c r="D159" s="115">
        <v>1</v>
      </c>
      <c r="E159" s="115"/>
      <c r="F159" s="115">
        <f>D159*E159</f>
        <v>0</v>
      </c>
      <c r="H159" s="100"/>
    </row>
    <row r="160" spans="1:8" ht="152.25" customHeight="1" x14ac:dyDescent="0.25">
      <c r="A160" s="104" t="s">
        <v>474</v>
      </c>
      <c r="B160" s="229" t="s">
        <v>581</v>
      </c>
      <c r="C160" s="4"/>
      <c r="H160" s="100"/>
    </row>
    <row r="161" spans="1:8" x14ac:dyDescent="0.25">
      <c r="A161" s="104"/>
      <c r="B161" s="229" t="s">
        <v>192</v>
      </c>
      <c r="C161" s="116" t="s">
        <v>148</v>
      </c>
      <c r="D161" s="115">
        <v>1</v>
      </c>
      <c r="E161" s="115"/>
      <c r="F161" s="115">
        <f t="shared" ref="F161:F170" si="3">D161*E161</f>
        <v>0</v>
      </c>
      <c r="H161" s="100"/>
    </row>
    <row r="162" spans="1:8" ht="168" customHeight="1" x14ac:dyDescent="0.25">
      <c r="A162" s="104" t="s">
        <v>475</v>
      </c>
      <c r="B162" s="229" t="s">
        <v>490</v>
      </c>
      <c r="C162" s="116" t="s">
        <v>148</v>
      </c>
      <c r="D162" s="115">
        <v>3</v>
      </c>
      <c r="E162" s="115"/>
      <c r="F162" s="115">
        <f t="shared" si="3"/>
        <v>0</v>
      </c>
      <c r="H162" s="100"/>
    </row>
    <row r="163" spans="1:8" ht="90" x14ac:dyDescent="0.25">
      <c r="A163" s="104" t="s">
        <v>476</v>
      </c>
      <c r="B163" s="117" t="s">
        <v>614</v>
      </c>
      <c r="C163" s="115" t="s">
        <v>148</v>
      </c>
      <c r="D163" s="115">
        <v>1</v>
      </c>
      <c r="E163" s="115"/>
      <c r="F163" s="115">
        <f t="shared" si="3"/>
        <v>0</v>
      </c>
      <c r="H163" s="100"/>
    </row>
    <row r="164" spans="1:8" ht="60" x14ac:dyDescent="0.25">
      <c r="A164" s="104" t="s">
        <v>477</v>
      </c>
      <c r="B164" s="117" t="s">
        <v>633</v>
      </c>
      <c r="C164" s="115" t="s">
        <v>148</v>
      </c>
      <c r="D164" s="115">
        <v>1</v>
      </c>
      <c r="E164" s="115"/>
      <c r="F164" s="115">
        <f t="shared" si="3"/>
        <v>0</v>
      </c>
      <c r="H164" s="100"/>
    </row>
    <row r="165" spans="1:8" ht="56.25" customHeight="1" x14ac:dyDescent="0.25">
      <c r="A165" s="104" t="s">
        <v>553</v>
      </c>
      <c r="B165" s="117" t="s">
        <v>492</v>
      </c>
      <c r="C165" s="115" t="s">
        <v>3</v>
      </c>
      <c r="D165" s="115">
        <v>1</v>
      </c>
      <c r="E165" s="115"/>
      <c r="F165" s="115">
        <f t="shared" si="3"/>
        <v>0</v>
      </c>
      <c r="H165" s="100"/>
    </row>
    <row r="166" spans="1:8" ht="79.5" customHeight="1" x14ac:dyDescent="0.25">
      <c r="A166" s="104" t="s">
        <v>554</v>
      </c>
      <c r="B166" s="117" t="s">
        <v>613</v>
      </c>
      <c r="C166" s="115" t="s">
        <v>3</v>
      </c>
      <c r="D166" s="115">
        <v>1</v>
      </c>
      <c r="E166" s="115"/>
      <c r="F166" s="115">
        <f t="shared" si="3"/>
        <v>0</v>
      </c>
      <c r="H166" s="100"/>
    </row>
    <row r="167" spans="1:8" ht="409.5" customHeight="1" x14ac:dyDescent="0.25">
      <c r="A167" s="104" t="s">
        <v>582</v>
      </c>
      <c r="B167" s="117" t="s">
        <v>615</v>
      </c>
      <c r="C167" s="115" t="s">
        <v>3</v>
      </c>
      <c r="D167" s="115">
        <v>1</v>
      </c>
      <c r="E167" s="115"/>
      <c r="F167" s="115">
        <f t="shared" si="3"/>
        <v>0</v>
      </c>
      <c r="H167" s="100"/>
    </row>
    <row r="168" spans="1:8" ht="345" x14ac:dyDescent="0.25">
      <c r="A168" s="104" t="s">
        <v>609</v>
      </c>
      <c r="B168" s="117" t="s">
        <v>612</v>
      </c>
      <c r="C168" s="294" t="s">
        <v>3</v>
      </c>
      <c r="D168" s="295">
        <v>1</v>
      </c>
      <c r="E168" s="294"/>
      <c r="F168" s="295">
        <f t="shared" si="3"/>
        <v>0</v>
      </c>
      <c r="H168" s="100"/>
    </row>
    <row r="169" spans="1:8" ht="360" x14ac:dyDescent="0.25">
      <c r="A169" s="104" t="s">
        <v>608</v>
      </c>
      <c r="B169" s="117" t="s">
        <v>610</v>
      </c>
      <c r="C169" s="294"/>
      <c r="D169" s="295"/>
      <c r="E169" s="294"/>
      <c r="F169" s="295"/>
      <c r="H169" s="100"/>
    </row>
    <row r="170" spans="1:8" ht="345" x14ac:dyDescent="0.25">
      <c r="A170" s="118" t="s">
        <v>583</v>
      </c>
      <c r="B170" s="288" t="s">
        <v>611</v>
      </c>
      <c r="C170" s="119" t="s">
        <v>3</v>
      </c>
      <c r="D170" s="285">
        <v>1</v>
      </c>
      <c r="E170" s="284"/>
      <c r="F170" s="284">
        <f t="shared" si="3"/>
        <v>0</v>
      </c>
      <c r="H170" s="100"/>
    </row>
    <row r="171" spans="1:8" x14ac:dyDescent="0.25">
      <c r="A171" s="86"/>
      <c r="B171" s="228" t="s">
        <v>53</v>
      </c>
      <c r="C171" s="97"/>
      <c r="D171" s="98"/>
      <c r="E171" s="98"/>
      <c r="F171" s="99">
        <f>SUM(F97:F170)</f>
        <v>0</v>
      </c>
      <c r="H171" s="100"/>
    </row>
    <row r="172" spans="1:8" x14ac:dyDescent="0.25">
      <c r="A172" s="120"/>
      <c r="B172" s="232"/>
      <c r="C172" s="122"/>
      <c r="D172" s="123"/>
      <c r="E172" s="123"/>
      <c r="F172" s="124"/>
    </row>
    <row r="173" spans="1:8" ht="15" customHeight="1" x14ac:dyDescent="0.25">
      <c r="A173" s="91" t="s">
        <v>47</v>
      </c>
      <c r="B173" s="228" t="s">
        <v>206</v>
      </c>
      <c r="C173" s="97"/>
      <c r="D173" s="98"/>
      <c r="E173" s="98"/>
      <c r="F173" s="99"/>
    </row>
    <row r="174" spans="1:8" ht="11.25" customHeight="1" x14ac:dyDescent="0.25">
      <c r="A174" s="125"/>
      <c r="B174" s="233"/>
      <c r="C174" s="126"/>
      <c r="D174" s="58"/>
      <c r="E174" s="58"/>
      <c r="F174" s="58"/>
    </row>
    <row r="175" spans="1:8" ht="45" x14ac:dyDescent="0.25">
      <c r="A175" s="55" t="s">
        <v>49</v>
      </c>
      <c r="B175" s="83" t="s">
        <v>209</v>
      </c>
      <c r="C175" s="57" t="s">
        <v>208</v>
      </c>
      <c r="D175" s="58">
        <v>491</v>
      </c>
      <c r="E175" s="127"/>
      <c r="F175" s="128">
        <f>D175*E175</f>
        <v>0</v>
      </c>
    </row>
    <row r="176" spans="1:8" ht="45" x14ac:dyDescent="0.25">
      <c r="A176" s="55" t="s">
        <v>50</v>
      </c>
      <c r="B176" s="83" t="s">
        <v>210</v>
      </c>
      <c r="C176" s="57" t="s">
        <v>208</v>
      </c>
      <c r="D176" s="58">
        <v>491</v>
      </c>
      <c r="E176" s="127"/>
      <c r="F176" s="128">
        <f>D176*E176</f>
        <v>0</v>
      </c>
    </row>
    <row r="177" spans="1:8" ht="16.5" customHeight="1" x14ac:dyDescent="0.25">
      <c r="A177" s="120"/>
      <c r="B177" s="232"/>
      <c r="C177" s="122"/>
      <c r="D177" s="123"/>
      <c r="E177" s="123"/>
      <c r="F177" s="124"/>
    </row>
    <row r="178" spans="1:8" s="220" customFormat="1" x14ac:dyDescent="0.25">
      <c r="A178" s="86"/>
      <c r="B178" s="228" t="s">
        <v>207</v>
      </c>
      <c r="C178" s="97"/>
      <c r="D178" s="98"/>
      <c r="E178" s="98"/>
      <c r="F178" s="99">
        <f>SUM(F175:F176)</f>
        <v>0</v>
      </c>
      <c r="H178" s="287"/>
    </row>
    <row r="179" spans="1:8" s="220" customFormat="1" ht="12.75" x14ac:dyDescent="0.2">
      <c r="A179" s="120"/>
      <c r="B179" s="232"/>
      <c r="C179" s="122"/>
      <c r="D179" s="123"/>
      <c r="E179" s="123"/>
      <c r="F179" s="124"/>
    </row>
    <row r="180" spans="1:8" s="220" customFormat="1" ht="36" customHeight="1" x14ac:dyDescent="0.25">
      <c r="A180" s="91" t="s">
        <v>565</v>
      </c>
      <c r="B180" s="228" t="s">
        <v>564</v>
      </c>
      <c r="C180" s="97"/>
      <c r="D180" s="98"/>
      <c r="E180" s="98"/>
      <c r="F180" s="99"/>
    </row>
    <row r="181" spans="1:8" s="220" customFormat="1" ht="12.75" x14ac:dyDescent="0.2">
      <c r="A181" s="136"/>
      <c r="B181" s="234"/>
      <c r="C181" s="218"/>
      <c r="D181" s="219"/>
      <c r="E181" s="219"/>
      <c r="F181" s="219"/>
    </row>
    <row r="182" spans="1:8" s="220" customFormat="1" x14ac:dyDescent="0.2">
      <c r="A182" s="221" t="s">
        <v>566</v>
      </c>
      <c r="B182" s="83" t="s">
        <v>568</v>
      </c>
      <c r="C182" s="222" t="s">
        <v>3</v>
      </c>
      <c r="D182" s="58">
        <v>1</v>
      </c>
      <c r="E182" s="219"/>
      <c r="F182" s="219">
        <f>D182*E182</f>
        <v>0</v>
      </c>
    </row>
    <row r="183" spans="1:8" x14ac:dyDescent="0.25">
      <c r="A183" s="221"/>
      <c r="B183" s="235"/>
      <c r="C183" s="218"/>
      <c r="D183" s="219"/>
      <c r="E183" s="219"/>
      <c r="F183" s="219"/>
    </row>
    <row r="184" spans="1:8" s="220" customFormat="1" x14ac:dyDescent="0.25">
      <c r="A184" s="86"/>
      <c r="B184" s="228" t="s">
        <v>567</v>
      </c>
      <c r="C184" s="97"/>
      <c r="D184" s="98"/>
      <c r="E184" s="98"/>
      <c r="F184" s="99">
        <f>SUM(F181:F182)</f>
        <v>0</v>
      </c>
      <c r="H184" s="287"/>
    </row>
    <row r="185" spans="1:8" s="220" customFormat="1" ht="12.75" x14ac:dyDescent="0.2">
      <c r="A185" s="120"/>
      <c r="B185" s="232"/>
      <c r="C185" s="122"/>
      <c r="D185" s="123"/>
      <c r="E185" s="123"/>
      <c r="F185" s="124"/>
    </row>
    <row r="186" spans="1:8" s="220" customFormat="1" x14ac:dyDescent="0.25">
      <c r="A186" s="91" t="s">
        <v>571</v>
      </c>
      <c r="B186" s="228" t="s">
        <v>572</v>
      </c>
      <c r="C186" s="97"/>
      <c r="D186" s="98"/>
      <c r="E186" s="98"/>
      <c r="F186" s="99"/>
    </row>
    <row r="187" spans="1:8" s="220" customFormat="1" ht="12.75" x14ac:dyDescent="0.2">
      <c r="A187" s="136"/>
      <c r="B187" s="234"/>
      <c r="C187" s="218"/>
      <c r="D187" s="219"/>
      <c r="E187" s="219"/>
      <c r="F187" s="219"/>
    </row>
    <row r="188" spans="1:8" s="220" customFormat="1" ht="45" x14ac:dyDescent="0.2">
      <c r="A188" s="221" t="s">
        <v>574</v>
      </c>
      <c r="B188" s="83" t="s">
        <v>634</v>
      </c>
      <c r="C188" s="222" t="s">
        <v>3</v>
      </c>
      <c r="D188" s="58">
        <v>2</v>
      </c>
      <c r="E188" s="208"/>
      <c r="F188" s="227">
        <f>D188*E188</f>
        <v>0</v>
      </c>
    </row>
    <row r="189" spans="1:8" s="220" customFormat="1" ht="45" x14ac:dyDescent="0.2">
      <c r="A189" s="221" t="s">
        <v>575</v>
      </c>
      <c r="B189" s="83" t="s">
        <v>635</v>
      </c>
      <c r="C189" s="222" t="s">
        <v>3</v>
      </c>
      <c r="D189" s="58">
        <v>2</v>
      </c>
      <c r="E189" s="208"/>
      <c r="F189" s="227">
        <f>D189*E189</f>
        <v>0</v>
      </c>
    </row>
    <row r="190" spans="1:8" x14ac:dyDescent="0.25">
      <c r="A190" s="221"/>
      <c r="B190" s="235"/>
      <c r="C190" s="218"/>
      <c r="D190" s="219"/>
      <c r="E190" s="219"/>
      <c r="F190" s="219"/>
    </row>
    <row r="191" spans="1:8" x14ac:dyDescent="0.25">
      <c r="A191" s="86"/>
      <c r="B191" s="228" t="s">
        <v>573</v>
      </c>
      <c r="C191" s="97"/>
      <c r="D191" s="98"/>
      <c r="E191" s="98"/>
      <c r="F191" s="99">
        <f>SUM(F187:F189)</f>
        <v>0</v>
      </c>
      <c r="H191" s="100"/>
    </row>
    <row r="192" spans="1:8" x14ac:dyDescent="0.25">
      <c r="A192" s="120"/>
      <c r="B192" s="232"/>
      <c r="C192" s="122"/>
      <c r="D192" s="123"/>
      <c r="E192" s="123"/>
      <c r="F192" s="124"/>
      <c r="H192" s="100"/>
    </row>
    <row r="193" spans="1:9" x14ac:dyDescent="0.25">
      <c r="A193" s="120"/>
      <c r="B193" s="232"/>
      <c r="C193" s="122"/>
      <c r="D193" s="123"/>
      <c r="E193" s="123"/>
      <c r="F193" s="124"/>
    </row>
    <row r="194" spans="1:9" x14ac:dyDescent="0.25">
      <c r="A194" s="196" t="s">
        <v>15</v>
      </c>
      <c r="B194" s="236" t="s">
        <v>324</v>
      </c>
      <c r="C194" s="139"/>
      <c r="D194" s="140"/>
      <c r="E194" s="140"/>
      <c r="F194" s="141"/>
    </row>
    <row r="195" spans="1:9" x14ac:dyDescent="0.25">
      <c r="A195" s="160"/>
      <c r="B195" s="236"/>
      <c r="C195" s="139"/>
      <c r="D195" s="140"/>
      <c r="E195" s="140"/>
      <c r="F195" s="141"/>
    </row>
    <row r="196" spans="1:9" x14ac:dyDescent="0.25">
      <c r="A196" s="160" t="s">
        <v>60</v>
      </c>
      <c r="B196" s="236" t="str">
        <f>B6</f>
        <v>PRIPREMNI RADOVI</v>
      </c>
      <c r="C196" s="139"/>
      <c r="D196" s="140"/>
      <c r="E196" s="140"/>
      <c r="F196" s="45">
        <f>F11</f>
        <v>0</v>
      </c>
      <c r="H196" s="286"/>
    </row>
    <row r="197" spans="1:9" x14ac:dyDescent="0.25">
      <c r="A197" s="160" t="s">
        <v>19</v>
      </c>
      <c r="B197" s="236" t="str">
        <f>B14</f>
        <v>ZEMLJANI RADOVI</v>
      </c>
      <c r="C197" s="139"/>
      <c r="D197" s="140"/>
      <c r="E197" s="140"/>
      <c r="F197" s="45">
        <f>F24</f>
        <v>0</v>
      </c>
      <c r="H197" s="286"/>
    </row>
    <row r="198" spans="1:9" x14ac:dyDescent="0.25">
      <c r="A198" s="160" t="s">
        <v>24</v>
      </c>
      <c r="B198" s="236" t="str">
        <f>B27</f>
        <v>BETONSKI I ARMIRANOBETONSKI RADOVI</v>
      </c>
      <c r="C198" s="142"/>
      <c r="D198" s="142"/>
      <c r="E198" s="142"/>
      <c r="F198" s="49">
        <f>F62</f>
        <v>0</v>
      </c>
      <c r="H198" s="286"/>
    </row>
    <row r="199" spans="1:9" x14ac:dyDescent="0.25">
      <c r="A199" s="160" t="s">
        <v>34</v>
      </c>
      <c r="B199" s="236" t="str">
        <f>B65</f>
        <v>BRAVARSKI RADOVI</v>
      </c>
      <c r="C199" s="139"/>
      <c r="D199" s="140"/>
      <c r="E199" s="140"/>
      <c r="F199" s="45">
        <f>F71</f>
        <v>0</v>
      </c>
      <c r="H199" s="286"/>
    </row>
    <row r="200" spans="1:9" x14ac:dyDescent="0.25">
      <c r="A200" s="160" t="s">
        <v>36</v>
      </c>
      <c r="B200" s="236" t="str">
        <f>B74</f>
        <v>KOLNIČKA KONSTRUKCIJA</v>
      </c>
      <c r="C200" s="139"/>
      <c r="D200" s="140"/>
      <c r="E200" s="140"/>
      <c r="F200" s="45">
        <f>F82</f>
        <v>0</v>
      </c>
      <c r="H200" s="286"/>
    </row>
    <row r="201" spans="1:9" x14ac:dyDescent="0.25">
      <c r="A201" s="160" t="s">
        <v>41</v>
      </c>
      <c r="B201" s="236" t="str">
        <f>B85</f>
        <v>PROMETNA SIGNALIZACIJA</v>
      </c>
      <c r="C201" s="139"/>
      <c r="D201" s="140"/>
      <c r="E201" s="140"/>
      <c r="F201" s="45">
        <f>F94</f>
        <v>0</v>
      </c>
      <c r="H201" s="286"/>
    </row>
    <row r="202" spans="1:9" x14ac:dyDescent="0.25">
      <c r="A202" s="160" t="s">
        <v>42</v>
      </c>
      <c r="B202" s="236" t="str">
        <f>B96</f>
        <v>OPREMA</v>
      </c>
      <c r="C202" s="139"/>
      <c r="D202" s="140"/>
      <c r="E202" s="140"/>
      <c r="F202" s="45">
        <f>F171</f>
        <v>0</v>
      </c>
      <c r="H202" s="286"/>
      <c r="I202" s="286"/>
    </row>
    <row r="203" spans="1:9" x14ac:dyDescent="0.25">
      <c r="A203" s="160" t="s">
        <v>47</v>
      </c>
      <c r="B203" s="236" t="str">
        <f>B173</f>
        <v>RADOVI HORTIKULTURNOG UREĐENJE</v>
      </c>
      <c r="C203" s="143"/>
      <c r="D203" s="144"/>
      <c r="E203" s="144"/>
      <c r="F203" s="49">
        <f>F178</f>
        <v>0</v>
      </c>
      <c r="H203" s="286"/>
    </row>
    <row r="204" spans="1:9" x14ac:dyDescent="0.25">
      <c r="A204" s="160" t="s">
        <v>565</v>
      </c>
      <c r="B204" s="236" t="str">
        <f>B180</f>
        <v>OPREMA PRVE POMOĆI</v>
      </c>
      <c r="C204" s="143"/>
      <c r="D204" s="144"/>
      <c r="E204" s="144"/>
      <c r="F204" s="145">
        <f>F184</f>
        <v>0</v>
      </c>
      <c r="H204" s="286"/>
    </row>
    <row r="205" spans="1:9" x14ac:dyDescent="0.25">
      <c r="A205" s="160" t="s">
        <v>571</v>
      </c>
      <c r="B205" s="236" t="str">
        <f>B186</f>
        <v>OPREMA ZAŠTITE OD POŽARA</v>
      </c>
      <c r="C205" s="143"/>
      <c r="D205" s="144"/>
      <c r="E205" s="144"/>
      <c r="F205" s="145">
        <f>F191</f>
        <v>0</v>
      </c>
      <c r="H205" s="286"/>
    </row>
    <row r="206" spans="1:9" x14ac:dyDescent="0.25">
      <c r="A206" s="54"/>
      <c r="B206" s="236"/>
      <c r="C206" s="143"/>
      <c r="D206" s="144"/>
      <c r="E206" s="144"/>
      <c r="F206" s="145"/>
    </row>
    <row r="207" spans="1:9" x14ac:dyDescent="0.25">
      <c r="A207" s="54"/>
      <c r="B207" s="236"/>
      <c r="C207" s="142"/>
      <c r="D207" s="144" t="s">
        <v>57</v>
      </c>
      <c r="E207" s="293">
        <f>SUM(F196:F205)</f>
        <v>0</v>
      </c>
      <c r="F207" s="293"/>
    </row>
    <row r="208" spans="1:9" x14ac:dyDescent="0.25">
      <c r="A208" s="146"/>
      <c r="B208" s="237"/>
      <c r="C208" s="132"/>
      <c r="D208" s="144"/>
      <c r="E208" s="144"/>
      <c r="F208" s="147"/>
    </row>
    <row r="209" spans="1:6" x14ac:dyDescent="0.25">
      <c r="A209" s="146"/>
      <c r="B209" s="238"/>
      <c r="C209" s="132"/>
      <c r="D209" s="148"/>
      <c r="E209" s="148"/>
      <c r="F209" s="149"/>
    </row>
    <row r="210" spans="1:6" x14ac:dyDescent="0.25">
      <c r="A210" s="150"/>
      <c r="B210" s="239"/>
      <c r="C210" s="57"/>
      <c r="D210" s="144"/>
      <c r="E210" s="144"/>
      <c r="F210" s="147"/>
    </row>
    <row r="211" spans="1:6" x14ac:dyDescent="0.25">
      <c r="A211" s="120"/>
      <c r="B211" s="151"/>
      <c r="C211" s="122"/>
      <c r="D211" s="123"/>
      <c r="E211" s="123"/>
      <c r="F211" s="141"/>
    </row>
    <row r="212" spans="1:6" x14ac:dyDescent="0.25">
      <c r="A212" s="120"/>
      <c r="B212" s="240"/>
      <c r="C212" s="122"/>
      <c r="D212" s="140"/>
      <c r="E212" s="140"/>
      <c r="F212" s="141"/>
    </row>
    <row r="213" spans="1:6" x14ac:dyDescent="0.25">
      <c r="A213" s="120"/>
      <c r="B213" s="240"/>
      <c r="C213" s="122"/>
      <c r="D213" s="140"/>
      <c r="E213" s="140"/>
      <c r="F213" s="141"/>
    </row>
    <row r="214" spans="1:6" x14ac:dyDescent="0.25">
      <c r="A214" s="120"/>
      <c r="B214" s="232"/>
      <c r="C214" s="139"/>
      <c r="D214" s="139"/>
      <c r="E214" s="123"/>
      <c r="F214" s="141"/>
    </row>
    <row r="215" spans="1:6" x14ac:dyDescent="0.25">
      <c r="A215" s="120"/>
      <c r="B215" s="232"/>
      <c r="C215" s="153"/>
      <c r="D215" s="153"/>
      <c r="E215" s="123"/>
      <c r="F215" s="141"/>
    </row>
    <row r="216" spans="1:6" x14ac:dyDescent="0.25">
      <c r="A216" s="120"/>
      <c r="B216" s="232"/>
      <c r="C216" s="152"/>
      <c r="D216" s="152"/>
      <c r="E216" s="123"/>
      <c r="F216" s="141"/>
    </row>
    <row r="217" spans="1:6" x14ac:dyDescent="0.25">
      <c r="A217" s="120"/>
      <c r="B217" s="232"/>
      <c r="C217" s="122"/>
      <c r="D217" s="123"/>
      <c r="E217" s="123"/>
      <c r="F217" s="124"/>
    </row>
    <row r="218" spans="1:6" x14ac:dyDescent="0.25">
      <c r="A218" s="120"/>
      <c r="B218" s="232"/>
      <c r="C218" s="122"/>
      <c r="D218" s="123"/>
      <c r="E218" s="123"/>
      <c r="F218" s="124"/>
    </row>
    <row r="219" spans="1:6" x14ac:dyDescent="0.25">
      <c r="A219" s="120"/>
      <c r="B219" s="232"/>
      <c r="C219" s="122"/>
      <c r="D219" s="123"/>
      <c r="E219" s="123"/>
      <c r="F219" s="124"/>
    </row>
    <row r="220" spans="1:6" x14ac:dyDescent="0.25">
      <c r="A220" s="120"/>
      <c r="B220" s="232"/>
      <c r="C220" s="122"/>
      <c r="D220" s="123"/>
      <c r="E220" s="123"/>
      <c r="F220" s="124"/>
    </row>
    <row r="221" spans="1:6" x14ac:dyDescent="0.25">
      <c r="A221" s="120"/>
      <c r="B221" s="232"/>
      <c r="C221" s="122"/>
      <c r="D221" s="123"/>
      <c r="E221" s="148"/>
      <c r="F221" s="149"/>
    </row>
    <row r="222" spans="1:6" x14ac:dyDescent="0.25">
      <c r="A222" s="120"/>
      <c r="B222" s="232"/>
      <c r="C222" s="122"/>
      <c r="D222" s="123"/>
      <c r="E222" s="123"/>
      <c r="F222" s="124"/>
    </row>
  </sheetData>
  <mergeCells count="6">
    <mergeCell ref="B4:F4"/>
    <mergeCell ref="E207:F207"/>
    <mergeCell ref="C168:C169"/>
    <mergeCell ref="D168:D169"/>
    <mergeCell ref="E168:E169"/>
    <mergeCell ref="F168:F169"/>
  </mergeCells>
  <pageMargins left="0.70866141732283472" right="0.70866141732283472" top="0.74803149606299213" bottom="0.74803149606299213" header="0.31496062992125984" footer="0.31496062992125984"/>
  <pageSetup paperSize="9" scale="56" fitToHeight="0" orientation="portrait" r:id="rId1"/>
  <headerFooter>
    <oddHeader xml:space="preserve">&amp;C&amp;7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1"/>
  <sheetViews>
    <sheetView topLeftCell="A16" zoomScale="115" zoomScaleNormal="115" workbookViewId="0">
      <selection activeCell="B27" sqref="B27"/>
    </sheetView>
  </sheetViews>
  <sheetFormatPr defaultRowHeight="15" x14ac:dyDescent="0.25"/>
  <cols>
    <col min="1" max="1" width="7.140625" style="160" bestFit="1" customWidth="1"/>
    <col min="2" max="2" width="57.42578125" style="1" customWidth="1"/>
    <col min="3" max="3" width="16.140625" style="163" customWidth="1"/>
    <col min="4" max="4" width="21.5703125" style="164" customWidth="1"/>
    <col min="5" max="5" width="14" style="164" customWidth="1"/>
    <col min="6" max="6" width="26.28515625" style="164" customWidth="1"/>
    <col min="7" max="16384" width="9.140625" style="4"/>
  </cols>
  <sheetData>
    <row r="1" spans="1:6" x14ac:dyDescent="0.25">
      <c r="C1" s="225"/>
    </row>
    <row r="2" spans="1:6" x14ac:dyDescent="0.25">
      <c r="A2" s="198" t="s">
        <v>8</v>
      </c>
      <c r="B2" s="199" t="s">
        <v>9</v>
      </c>
      <c r="C2" s="199" t="s">
        <v>12</v>
      </c>
      <c r="D2" s="199" t="s">
        <v>10</v>
      </c>
      <c r="E2" s="199" t="s">
        <v>13</v>
      </c>
      <c r="F2" s="197" t="s">
        <v>11</v>
      </c>
    </row>
    <row r="4" spans="1:6" x14ac:dyDescent="0.25">
      <c r="A4" s="161" t="s">
        <v>325</v>
      </c>
      <c r="B4" s="298" t="s">
        <v>326</v>
      </c>
      <c r="C4" s="299"/>
      <c r="D4" s="299"/>
      <c r="E4" s="299"/>
      <c r="F4" s="175"/>
    </row>
    <row r="5" spans="1:6" x14ac:dyDescent="0.25">
      <c r="A5" s="161"/>
      <c r="B5" s="2"/>
      <c r="D5" s="163"/>
      <c r="E5" s="163"/>
      <c r="F5" s="175"/>
    </row>
    <row r="6" spans="1:6" x14ac:dyDescent="0.25">
      <c r="A6" s="165" t="s">
        <v>327</v>
      </c>
      <c r="B6" s="296" t="s">
        <v>1</v>
      </c>
      <c r="C6" s="297"/>
      <c r="D6" s="297"/>
      <c r="E6" s="297"/>
      <c r="F6" s="167"/>
    </row>
    <row r="8" spans="1:6" ht="135" x14ac:dyDescent="0.25">
      <c r="A8" s="180" t="s">
        <v>328</v>
      </c>
      <c r="B8" s="1" t="s">
        <v>426</v>
      </c>
    </row>
    <row r="9" spans="1:6" x14ac:dyDescent="0.25">
      <c r="A9" s="162"/>
      <c r="B9" s="1" t="s">
        <v>636</v>
      </c>
      <c r="C9" s="163" t="s">
        <v>2</v>
      </c>
      <c r="D9" s="181">
        <v>4.4000000000000004</v>
      </c>
      <c r="F9" s="181">
        <f t="shared" ref="F9:F18" si="0">D9*E9</f>
        <v>0</v>
      </c>
    </row>
    <row r="10" spans="1:6" s="137" customFormat="1" ht="75" x14ac:dyDescent="0.25">
      <c r="A10" s="180" t="s">
        <v>330</v>
      </c>
      <c r="B10" s="3" t="s">
        <v>421</v>
      </c>
      <c r="C10" s="31" t="s">
        <v>2</v>
      </c>
      <c r="D10" s="32">
        <v>72</v>
      </c>
      <c r="E10" s="32"/>
      <c r="F10" s="96">
        <f t="shared" si="0"/>
        <v>0</v>
      </c>
    </row>
    <row r="11" spans="1:6" s="137" customFormat="1" ht="45" x14ac:dyDescent="0.25">
      <c r="A11" s="182" t="s">
        <v>331</v>
      </c>
      <c r="B11" s="3" t="s">
        <v>422</v>
      </c>
      <c r="C11" s="31" t="s">
        <v>2</v>
      </c>
      <c r="D11" s="32">
        <v>34</v>
      </c>
      <c r="E11" s="32"/>
      <c r="F11" s="96">
        <f t="shared" si="0"/>
        <v>0</v>
      </c>
    </row>
    <row r="12" spans="1:6" s="137" customFormat="1" ht="90" x14ac:dyDescent="0.25">
      <c r="A12" s="182" t="s">
        <v>333</v>
      </c>
      <c r="B12" s="3" t="s">
        <v>653</v>
      </c>
      <c r="C12" s="183" t="s">
        <v>2</v>
      </c>
      <c r="D12" s="184">
        <v>17</v>
      </c>
      <c r="E12" s="184"/>
      <c r="F12" s="184">
        <f t="shared" si="0"/>
        <v>0</v>
      </c>
    </row>
    <row r="13" spans="1:6" s="137" customFormat="1" ht="45" x14ac:dyDescent="0.25">
      <c r="A13" s="182" t="s">
        <v>335</v>
      </c>
      <c r="B13" s="3" t="s">
        <v>425</v>
      </c>
      <c r="C13" s="31" t="s">
        <v>2</v>
      </c>
      <c r="D13" s="32">
        <v>3</v>
      </c>
      <c r="E13" s="32"/>
      <c r="F13" s="96">
        <f t="shared" si="0"/>
        <v>0</v>
      </c>
    </row>
    <row r="14" spans="1:6" s="137" customFormat="1" ht="75" x14ac:dyDescent="0.25">
      <c r="A14" s="182" t="s">
        <v>337</v>
      </c>
      <c r="B14" s="3" t="s">
        <v>332</v>
      </c>
      <c r="C14" s="183" t="s">
        <v>6</v>
      </c>
      <c r="D14" s="184">
        <v>38</v>
      </c>
      <c r="E14" s="184"/>
      <c r="F14" s="184">
        <f t="shared" si="0"/>
        <v>0</v>
      </c>
    </row>
    <row r="15" spans="1:6" ht="105" x14ac:dyDescent="0.25">
      <c r="A15" s="182" t="s">
        <v>338</v>
      </c>
      <c r="B15" s="1" t="s">
        <v>334</v>
      </c>
      <c r="C15" s="163" t="s">
        <v>2</v>
      </c>
      <c r="D15" s="164">
        <v>0.36</v>
      </c>
      <c r="F15" s="164">
        <f t="shared" si="0"/>
        <v>0</v>
      </c>
    </row>
    <row r="16" spans="1:6" ht="90" x14ac:dyDescent="0.25">
      <c r="A16" s="182" t="s">
        <v>340</v>
      </c>
      <c r="B16" s="1" t="s">
        <v>336</v>
      </c>
      <c r="C16" s="163" t="s">
        <v>2</v>
      </c>
      <c r="D16" s="164">
        <v>1.8</v>
      </c>
      <c r="F16" s="164">
        <f t="shared" si="0"/>
        <v>0</v>
      </c>
    </row>
    <row r="17" spans="1:6" ht="105" x14ac:dyDescent="0.25">
      <c r="A17" s="182" t="s">
        <v>427</v>
      </c>
      <c r="B17" s="1" t="s">
        <v>339</v>
      </c>
      <c r="C17" s="163" t="s">
        <v>2</v>
      </c>
      <c r="D17" s="164">
        <v>2</v>
      </c>
      <c r="F17" s="164">
        <f t="shared" si="0"/>
        <v>0</v>
      </c>
    </row>
    <row r="18" spans="1:6" ht="60" x14ac:dyDescent="0.25">
      <c r="A18" s="182" t="s">
        <v>428</v>
      </c>
      <c r="B18" s="3" t="s">
        <v>570</v>
      </c>
      <c r="C18" s="31" t="s">
        <v>2</v>
      </c>
      <c r="D18" s="32">
        <v>55</v>
      </c>
      <c r="E18" s="32"/>
      <c r="F18" s="96">
        <f t="shared" si="0"/>
        <v>0</v>
      </c>
    </row>
    <row r="19" spans="1:6" ht="30" x14ac:dyDescent="0.25">
      <c r="A19" s="182" t="s">
        <v>493</v>
      </c>
      <c r="B19" s="3" t="s">
        <v>494</v>
      </c>
      <c r="C19" s="31" t="s">
        <v>2</v>
      </c>
      <c r="D19" s="32">
        <v>3</v>
      </c>
      <c r="E19" s="32"/>
      <c r="F19" s="96">
        <f t="shared" ref="F19" si="1">D19*E19</f>
        <v>0</v>
      </c>
    </row>
    <row r="20" spans="1:6" ht="30" x14ac:dyDescent="0.25">
      <c r="A20" s="182" t="s">
        <v>495</v>
      </c>
      <c r="B20" s="3" t="s">
        <v>496</v>
      </c>
      <c r="C20" s="31" t="s">
        <v>2</v>
      </c>
      <c r="D20" s="32">
        <v>7</v>
      </c>
      <c r="E20" s="32"/>
      <c r="F20" s="96">
        <f t="shared" ref="F20" si="2">D20*E20</f>
        <v>0</v>
      </c>
    </row>
    <row r="21" spans="1:6" x14ac:dyDescent="0.25">
      <c r="A21" s="182"/>
      <c r="B21" s="3"/>
      <c r="C21" s="31"/>
      <c r="D21" s="32"/>
      <c r="E21" s="32"/>
      <c r="F21" s="96"/>
    </row>
    <row r="22" spans="1:6" x14ac:dyDescent="0.25">
      <c r="A22" s="165"/>
      <c r="B22" s="296" t="s">
        <v>23</v>
      </c>
      <c r="C22" s="297"/>
      <c r="D22" s="297"/>
      <c r="E22" s="297"/>
      <c r="F22" s="167">
        <f>SUM(F8:F20)</f>
        <v>0</v>
      </c>
    </row>
    <row r="24" spans="1:6" x14ac:dyDescent="0.25">
      <c r="A24" s="166" t="s">
        <v>342</v>
      </c>
      <c r="B24" s="296" t="s">
        <v>25</v>
      </c>
      <c r="C24" s="297"/>
      <c r="D24" s="297"/>
      <c r="E24" s="297"/>
      <c r="F24" s="167"/>
    </row>
    <row r="26" spans="1:6" s="137" customFormat="1" ht="45" x14ac:dyDescent="0.25">
      <c r="A26" s="95" t="s">
        <v>343</v>
      </c>
      <c r="B26" s="3" t="s">
        <v>140</v>
      </c>
      <c r="C26" s="31" t="s">
        <v>2</v>
      </c>
      <c r="D26" s="32">
        <v>0.4</v>
      </c>
      <c r="E26" s="32"/>
      <c r="F26" s="96">
        <f>D26*E26</f>
        <v>0</v>
      </c>
    </row>
    <row r="27" spans="1:6" s="137" customFormat="1" ht="60" x14ac:dyDescent="0.25">
      <c r="A27" s="95" t="s">
        <v>429</v>
      </c>
      <c r="B27" s="3" t="s">
        <v>201</v>
      </c>
      <c r="C27" s="31"/>
      <c r="D27" s="32"/>
      <c r="E27" s="32"/>
      <c r="F27" s="96"/>
    </row>
    <row r="28" spans="1:6" s="137" customFormat="1" x14ac:dyDescent="0.25">
      <c r="A28" s="95"/>
      <c r="B28" s="103" t="s">
        <v>121</v>
      </c>
      <c r="C28" s="31" t="s">
        <v>2</v>
      </c>
      <c r="D28" s="32">
        <v>2.64</v>
      </c>
      <c r="E28" s="32"/>
      <c r="F28" s="96">
        <f>D28*E28</f>
        <v>0</v>
      </c>
    </row>
    <row r="29" spans="1:6" s="137" customFormat="1" x14ac:dyDescent="0.25">
      <c r="A29" s="95"/>
      <c r="B29" s="103" t="s">
        <v>122</v>
      </c>
      <c r="C29" s="31" t="s">
        <v>6</v>
      </c>
      <c r="D29" s="32">
        <v>10.5</v>
      </c>
      <c r="E29" s="32"/>
      <c r="F29" s="96">
        <f>D29*E29</f>
        <v>0</v>
      </c>
    </row>
    <row r="30" spans="1:6" s="137" customFormat="1" x14ac:dyDescent="0.25">
      <c r="A30" s="95"/>
      <c r="B30" s="103" t="s">
        <v>123</v>
      </c>
      <c r="C30" s="31" t="s">
        <v>14</v>
      </c>
      <c r="D30" s="32">
        <v>218</v>
      </c>
      <c r="E30" s="32"/>
      <c r="F30" s="96">
        <f>D30*E30</f>
        <v>0</v>
      </c>
    </row>
    <row r="31" spans="1:6" s="137" customFormat="1" ht="60" x14ac:dyDescent="0.25">
      <c r="A31" s="95" t="s">
        <v>430</v>
      </c>
      <c r="B31" s="3" t="s">
        <v>202</v>
      </c>
      <c r="C31" s="31"/>
      <c r="D31" s="32"/>
      <c r="E31" s="32"/>
      <c r="F31" s="96"/>
    </row>
    <row r="32" spans="1:6" s="137" customFormat="1" x14ac:dyDescent="0.25">
      <c r="A32" s="95"/>
      <c r="B32" s="103" t="s">
        <v>121</v>
      </c>
      <c r="C32" s="31" t="s">
        <v>2</v>
      </c>
      <c r="D32" s="32">
        <v>6.6</v>
      </c>
      <c r="E32" s="32"/>
      <c r="F32" s="96">
        <f>D32*E32</f>
        <v>0</v>
      </c>
    </row>
    <row r="33" spans="1:6" s="137" customFormat="1" x14ac:dyDescent="0.25">
      <c r="A33" s="95"/>
      <c r="B33" s="103" t="s">
        <v>122</v>
      </c>
      <c r="C33" s="31" t="s">
        <v>6</v>
      </c>
      <c r="D33" s="32">
        <v>66</v>
      </c>
      <c r="E33" s="32"/>
      <c r="F33" s="96">
        <f>D33*E33</f>
        <v>0</v>
      </c>
    </row>
    <row r="34" spans="1:6" s="137" customFormat="1" x14ac:dyDescent="0.25">
      <c r="A34" s="95"/>
      <c r="B34" s="103" t="s">
        <v>123</v>
      </c>
      <c r="C34" s="31" t="s">
        <v>14</v>
      </c>
      <c r="D34" s="32">
        <v>470</v>
      </c>
      <c r="E34" s="32"/>
      <c r="F34" s="96">
        <f>D34*E34</f>
        <v>0</v>
      </c>
    </row>
    <row r="35" spans="1:6" s="137" customFormat="1" ht="60" x14ac:dyDescent="0.25">
      <c r="A35" s="95" t="s">
        <v>431</v>
      </c>
      <c r="B35" s="3" t="s">
        <v>138</v>
      </c>
      <c r="C35" s="31"/>
      <c r="D35" s="32"/>
      <c r="E35" s="32"/>
      <c r="F35" s="96"/>
    </row>
    <row r="36" spans="1:6" s="137" customFormat="1" x14ac:dyDescent="0.25">
      <c r="A36" s="95"/>
      <c r="B36" s="103" t="s">
        <v>121</v>
      </c>
      <c r="C36" s="31" t="s">
        <v>2</v>
      </c>
      <c r="D36" s="32">
        <v>2.4500000000000002</v>
      </c>
      <c r="E36" s="32"/>
      <c r="F36" s="96">
        <f>D36*E36</f>
        <v>0</v>
      </c>
    </row>
    <row r="37" spans="1:6" s="137" customFormat="1" x14ac:dyDescent="0.25">
      <c r="A37" s="95"/>
      <c r="B37" s="103" t="s">
        <v>122</v>
      </c>
      <c r="C37" s="31" t="s">
        <v>6</v>
      </c>
      <c r="D37" s="32">
        <v>15</v>
      </c>
      <c r="E37" s="32"/>
      <c r="F37" s="96">
        <f>D37*E37</f>
        <v>0</v>
      </c>
    </row>
    <row r="38" spans="1:6" s="137" customFormat="1" x14ac:dyDescent="0.25">
      <c r="A38" s="95"/>
      <c r="B38" s="103" t="s">
        <v>123</v>
      </c>
      <c r="C38" s="31" t="s">
        <v>14</v>
      </c>
      <c r="D38" s="32">
        <v>175</v>
      </c>
      <c r="E38" s="32"/>
      <c r="F38" s="96">
        <f>D38*E38</f>
        <v>0</v>
      </c>
    </row>
    <row r="39" spans="1:6" s="137" customFormat="1" ht="60" x14ac:dyDescent="0.25">
      <c r="A39" s="95" t="s">
        <v>432</v>
      </c>
      <c r="B39" s="3" t="s">
        <v>139</v>
      </c>
      <c r="C39" s="31"/>
      <c r="D39" s="32"/>
      <c r="E39" s="32"/>
      <c r="F39" s="96"/>
    </row>
    <row r="40" spans="1:6" s="137" customFormat="1" x14ac:dyDescent="0.25">
      <c r="A40" s="95"/>
      <c r="B40" s="103" t="s">
        <v>121</v>
      </c>
      <c r="C40" s="31" t="s">
        <v>2</v>
      </c>
      <c r="D40" s="32">
        <v>0.15</v>
      </c>
      <c r="E40" s="32"/>
      <c r="F40" s="96">
        <f>D40*E40</f>
        <v>0</v>
      </c>
    </row>
    <row r="41" spans="1:6" s="137" customFormat="1" x14ac:dyDescent="0.25">
      <c r="A41" s="95"/>
      <c r="B41" s="103" t="s">
        <v>122</v>
      </c>
      <c r="C41" s="31" t="s">
        <v>6</v>
      </c>
      <c r="D41" s="32">
        <v>3.12</v>
      </c>
      <c r="E41" s="32"/>
      <c r="F41" s="96">
        <f>D41*E41</f>
        <v>0</v>
      </c>
    </row>
    <row r="42" spans="1:6" s="137" customFormat="1" x14ac:dyDescent="0.25">
      <c r="A42" s="95"/>
      <c r="B42" s="103" t="s">
        <v>123</v>
      </c>
      <c r="C42" s="31" t="s">
        <v>14</v>
      </c>
      <c r="D42" s="32">
        <v>12</v>
      </c>
      <c r="E42" s="32"/>
      <c r="F42" s="96">
        <f>D42*E42</f>
        <v>0</v>
      </c>
    </row>
    <row r="43" spans="1:6" s="137" customFormat="1" ht="150" x14ac:dyDescent="0.25">
      <c r="A43" s="95" t="s">
        <v>434</v>
      </c>
      <c r="B43" s="3" t="s">
        <v>433</v>
      </c>
      <c r="C43" s="183"/>
      <c r="D43" s="184"/>
      <c r="E43" s="184"/>
      <c r="F43" s="184"/>
    </row>
    <row r="44" spans="1:6" s="137" customFormat="1" x14ac:dyDescent="0.25">
      <c r="A44" s="95"/>
      <c r="B44" s="103" t="s">
        <v>121</v>
      </c>
      <c r="C44" s="31" t="s">
        <v>2</v>
      </c>
      <c r="D44" s="32">
        <v>5.5</v>
      </c>
      <c r="E44" s="32"/>
      <c r="F44" s="96">
        <f>D44*E44</f>
        <v>0</v>
      </c>
    </row>
    <row r="45" spans="1:6" s="137" customFormat="1" x14ac:dyDescent="0.25">
      <c r="A45" s="95"/>
      <c r="B45" s="103" t="s">
        <v>122</v>
      </c>
      <c r="C45" s="31" t="s">
        <v>6</v>
      </c>
      <c r="D45" s="32">
        <v>55</v>
      </c>
      <c r="E45" s="32"/>
      <c r="F45" s="96">
        <f>D45*E45</f>
        <v>0</v>
      </c>
    </row>
    <row r="46" spans="1:6" s="137" customFormat="1" x14ac:dyDescent="0.25">
      <c r="A46" s="95"/>
      <c r="B46" s="103" t="s">
        <v>123</v>
      </c>
      <c r="C46" s="31" t="s">
        <v>14</v>
      </c>
      <c r="D46" s="32">
        <v>500</v>
      </c>
      <c r="E46" s="32"/>
      <c r="F46" s="96">
        <f>D46*E46</f>
        <v>0</v>
      </c>
    </row>
    <row r="47" spans="1:6" x14ac:dyDescent="0.25">
      <c r="A47" s="162"/>
    </row>
    <row r="48" spans="1:6" x14ac:dyDescent="0.25">
      <c r="A48" s="165"/>
      <c r="B48" s="296" t="s">
        <v>33</v>
      </c>
      <c r="C48" s="297"/>
      <c r="D48" s="297"/>
      <c r="E48" s="297"/>
      <c r="F48" s="167">
        <f>SUM(F26:F46)</f>
        <v>0</v>
      </c>
    </row>
    <row r="50" spans="1:6" x14ac:dyDescent="0.25">
      <c r="A50" s="165" t="s">
        <v>344</v>
      </c>
      <c r="B50" s="296" t="s">
        <v>4</v>
      </c>
      <c r="C50" s="297"/>
      <c r="D50" s="297"/>
      <c r="E50" s="297"/>
      <c r="F50" s="167"/>
    </row>
    <row r="52" spans="1:6" ht="60" x14ac:dyDescent="0.25">
      <c r="A52" s="187" t="s">
        <v>345</v>
      </c>
      <c r="B52" s="1" t="s">
        <v>346</v>
      </c>
      <c r="C52" s="163" t="s">
        <v>3</v>
      </c>
      <c r="D52" s="164">
        <v>1</v>
      </c>
      <c r="F52" s="164">
        <f>D52*E52</f>
        <v>0</v>
      </c>
    </row>
    <row r="53" spans="1:6" ht="45" x14ac:dyDescent="0.25">
      <c r="A53" s="187" t="s">
        <v>347</v>
      </c>
      <c r="B53" s="1" t="s">
        <v>348</v>
      </c>
      <c r="C53" s="163" t="s">
        <v>3</v>
      </c>
      <c r="D53" s="164">
        <v>53</v>
      </c>
      <c r="F53" s="164">
        <f>D53*E53</f>
        <v>0</v>
      </c>
    </row>
    <row r="54" spans="1:6" ht="105" x14ac:dyDescent="0.25">
      <c r="A54" s="187" t="s">
        <v>349</v>
      </c>
      <c r="B54" s="168" t="s">
        <v>637</v>
      </c>
      <c r="C54" s="163" t="s">
        <v>3</v>
      </c>
      <c r="D54" s="164">
        <v>7</v>
      </c>
      <c r="F54" s="164">
        <f>D54*E54</f>
        <v>0</v>
      </c>
    </row>
    <row r="55" spans="1:6" x14ac:dyDescent="0.25">
      <c r="A55" s="162"/>
      <c r="B55" s="168"/>
    </row>
    <row r="56" spans="1:6" x14ac:dyDescent="0.25">
      <c r="A56" s="165"/>
      <c r="B56" s="296" t="s">
        <v>350</v>
      </c>
      <c r="C56" s="297"/>
      <c r="D56" s="297"/>
      <c r="E56" s="297"/>
      <c r="F56" s="167">
        <f>SUM(F52:F54)</f>
        <v>0</v>
      </c>
    </row>
    <row r="57" spans="1:6" x14ac:dyDescent="0.25">
      <c r="A57" s="169"/>
      <c r="B57" s="170"/>
      <c r="C57" s="5"/>
      <c r="D57" s="5"/>
      <c r="E57" s="5"/>
      <c r="F57" s="6"/>
    </row>
    <row r="58" spans="1:6" x14ac:dyDescent="0.25">
      <c r="A58" s="169"/>
      <c r="B58" s="170"/>
      <c r="C58" s="5"/>
      <c r="D58" s="5"/>
      <c r="E58" s="5"/>
      <c r="F58" s="6"/>
    </row>
    <row r="59" spans="1:6" x14ac:dyDescent="0.25">
      <c r="A59" s="165" t="s">
        <v>351</v>
      </c>
      <c r="B59" s="296" t="s">
        <v>352</v>
      </c>
      <c r="C59" s="297"/>
      <c r="D59" s="297"/>
      <c r="E59" s="297"/>
      <c r="F59" s="167"/>
    </row>
    <row r="60" spans="1:6" x14ac:dyDescent="0.25">
      <c r="A60" s="171"/>
      <c r="B60" s="172"/>
      <c r="C60" s="173"/>
      <c r="D60" s="173"/>
      <c r="E60" s="173"/>
      <c r="F60" s="174"/>
    </row>
    <row r="61" spans="1:6" ht="198" customHeight="1" x14ac:dyDescent="0.25">
      <c r="A61" s="187" t="s">
        <v>353</v>
      </c>
      <c r="B61" s="1" t="s">
        <v>584</v>
      </c>
    </row>
    <row r="62" spans="1:6" x14ac:dyDescent="0.25">
      <c r="A62" s="162" t="s">
        <v>329</v>
      </c>
      <c r="B62" s="1" t="s">
        <v>354</v>
      </c>
      <c r="C62" s="163" t="s">
        <v>355</v>
      </c>
      <c r="D62" s="164">
        <v>5.2</v>
      </c>
      <c r="F62" s="164">
        <f>D62*E62</f>
        <v>0</v>
      </c>
    </row>
    <row r="63" spans="1:6" ht="245.25" customHeight="1" x14ac:dyDescent="0.25">
      <c r="A63" s="187" t="s">
        <v>356</v>
      </c>
      <c r="B63" s="1" t="s">
        <v>641</v>
      </c>
      <c r="C63" s="163" t="s">
        <v>3</v>
      </c>
      <c r="D63" s="164">
        <v>1</v>
      </c>
      <c r="F63" s="164">
        <f>D63*E63</f>
        <v>0</v>
      </c>
    </row>
    <row r="64" spans="1:6" ht="68.25" customHeight="1" x14ac:dyDescent="0.25">
      <c r="A64" s="187" t="s">
        <v>357</v>
      </c>
      <c r="B64" s="1" t="s">
        <v>585</v>
      </c>
    </row>
    <row r="65" spans="1:6" x14ac:dyDescent="0.25">
      <c r="A65" s="162" t="s">
        <v>329</v>
      </c>
      <c r="B65" s="1" t="s">
        <v>354</v>
      </c>
      <c r="C65" s="163" t="s">
        <v>355</v>
      </c>
      <c r="D65" s="164">
        <v>5.2</v>
      </c>
      <c r="F65" s="164">
        <f>D65*E65</f>
        <v>0</v>
      </c>
    </row>
    <row r="66" spans="1:6" x14ac:dyDescent="0.25">
      <c r="A66" s="162"/>
    </row>
    <row r="67" spans="1:6" x14ac:dyDescent="0.25">
      <c r="A67" s="165"/>
      <c r="B67" s="296" t="s">
        <v>358</v>
      </c>
      <c r="C67" s="297"/>
      <c r="D67" s="297"/>
      <c r="E67" s="297"/>
      <c r="F67" s="167">
        <f>SUM(F61:F65)</f>
        <v>0</v>
      </c>
    </row>
    <row r="68" spans="1:6" x14ac:dyDescent="0.25">
      <c r="A68" s="169"/>
      <c r="B68" s="170"/>
      <c r="C68" s="5"/>
      <c r="D68" s="5"/>
      <c r="E68" s="5"/>
      <c r="F68" s="6"/>
    </row>
    <row r="69" spans="1:6" x14ac:dyDescent="0.25">
      <c r="A69" s="169"/>
      <c r="B69" s="170"/>
      <c r="C69" s="5"/>
      <c r="D69" s="5"/>
      <c r="E69" s="5"/>
      <c r="F69" s="6"/>
    </row>
    <row r="70" spans="1:6" x14ac:dyDescent="0.25">
      <c r="A70" s="169"/>
      <c r="B70" s="170"/>
      <c r="C70" s="5"/>
      <c r="D70" s="5"/>
      <c r="E70" s="5"/>
      <c r="F70" s="6"/>
    </row>
    <row r="71" spans="1:6" x14ac:dyDescent="0.25">
      <c r="A71" s="169"/>
      <c r="B71" s="170"/>
      <c r="C71" s="5"/>
      <c r="D71" s="5"/>
      <c r="E71" s="5"/>
      <c r="F71" s="6"/>
    </row>
    <row r="72" spans="1:6" x14ac:dyDescent="0.25">
      <c r="A72" s="160" t="s">
        <v>325</v>
      </c>
      <c r="B72" s="2" t="s">
        <v>326</v>
      </c>
      <c r="D72" s="163"/>
      <c r="E72" s="163"/>
    </row>
    <row r="73" spans="1:6" x14ac:dyDescent="0.25">
      <c r="B73" s="2"/>
      <c r="D73" s="163"/>
      <c r="E73" s="163"/>
    </row>
    <row r="74" spans="1:6" x14ac:dyDescent="0.25">
      <c r="A74" s="160" t="s">
        <v>327</v>
      </c>
      <c r="B74" s="2" t="str">
        <f>B6</f>
        <v>ZEMLJANI RADOVI</v>
      </c>
      <c r="D74" s="163"/>
      <c r="E74" s="163"/>
      <c r="F74" s="175">
        <f>F22</f>
        <v>0</v>
      </c>
    </row>
    <row r="75" spans="1:6" x14ac:dyDescent="0.25">
      <c r="A75" s="160" t="s">
        <v>342</v>
      </c>
      <c r="B75" s="2" t="str">
        <f>B24</f>
        <v>BETONSKI I ARMIRANOBETONSKI RADOVI</v>
      </c>
      <c r="D75" s="163"/>
      <c r="E75" s="163"/>
      <c r="F75" s="175">
        <f>F48</f>
        <v>0</v>
      </c>
    </row>
    <row r="76" spans="1:6" x14ac:dyDescent="0.25">
      <c r="A76" s="160" t="s">
        <v>344</v>
      </c>
      <c r="B76" s="2" t="str">
        <f>B50</f>
        <v>ZIDARSKI RADOVI</v>
      </c>
      <c r="D76" s="163"/>
      <c r="E76" s="163"/>
      <c r="F76" s="175">
        <f>F56</f>
        <v>0</v>
      </c>
    </row>
    <row r="77" spans="1:6" x14ac:dyDescent="0.25">
      <c r="A77" s="160" t="s">
        <v>351</v>
      </c>
      <c r="B77" s="2" t="str">
        <f>B59</f>
        <v>MONTAŽERSKI RADOVI</v>
      </c>
      <c r="D77" s="163"/>
      <c r="E77" s="163"/>
      <c r="F77" s="175">
        <f>F67</f>
        <v>0</v>
      </c>
    </row>
    <row r="79" spans="1:6" x14ac:dyDescent="0.25">
      <c r="B79" s="2"/>
      <c r="D79" s="163"/>
      <c r="E79" s="2" t="s">
        <v>57</v>
      </c>
      <c r="F79" s="175">
        <f>SUM(F74:F77)</f>
        <v>0</v>
      </c>
    </row>
    <row r="82" spans="1:6" x14ac:dyDescent="0.25">
      <c r="A82" s="162"/>
      <c r="B82" s="298"/>
      <c r="C82" s="299"/>
      <c r="D82" s="299"/>
      <c r="E82" s="299"/>
      <c r="F82" s="175"/>
    </row>
    <row r="84" spans="1:6" x14ac:dyDescent="0.25">
      <c r="A84" s="162"/>
      <c r="B84" s="298"/>
      <c r="C84" s="299"/>
      <c r="D84" s="299"/>
      <c r="E84" s="299"/>
      <c r="F84" s="175"/>
    </row>
    <row r="86" spans="1:6" x14ac:dyDescent="0.25">
      <c r="A86" s="162"/>
    </row>
    <row r="88" spans="1:6" x14ac:dyDescent="0.25">
      <c r="A88" s="162"/>
      <c r="B88" s="298"/>
      <c r="C88" s="299"/>
      <c r="D88" s="299"/>
      <c r="E88" s="299"/>
      <c r="F88" s="175"/>
    </row>
    <row r="90" spans="1:6" x14ac:dyDescent="0.25">
      <c r="A90" s="162"/>
      <c r="B90" s="298"/>
      <c r="C90" s="299"/>
      <c r="D90" s="299"/>
      <c r="E90" s="299"/>
      <c r="F90" s="175"/>
    </row>
    <row r="92" spans="1:6" x14ac:dyDescent="0.25">
      <c r="A92" s="162"/>
    </row>
    <row r="93" spans="1:6" x14ac:dyDescent="0.25">
      <c r="A93" s="162"/>
    </row>
    <row r="94" spans="1:6" x14ac:dyDescent="0.25">
      <c r="A94" s="162"/>
    </row>
    <row r="95" spans="1:6" x14ac:dyDescent="0.25">
      <c r="A95" s="162"/>
    </row>
    <row r="96" spans="1:6" x14ac:dyDescent="0.25">
      <c r="A96" s="162"/>
    </row>
    <row r="97" spans="1:6" x14ac:dyDescent="0.25">
      <c r="A97" s="162"/>
    </row>
    <row r="98" spans="1:6" x14ac:dyDescent="0.25">
      <c r="A98" s="162"/>
    </row>
    <row r="99" spans="1:6" x14ac:dyDescent="0.25">
      <c r="A99" s="162"/>
    </row>
    <row r="100" spans="1:6" x14ac:dyDescent="0.25">
      <c r="A100" s="162"/>
    </row>
    <row r="101" spans="1:6" x14ac:dyDescent="0.25">
      <c r="A101" s="162"/>
    </row>
    <row r="102" spans="1:6" x14ac:dyDescent="0.25">
      <c r="A102" s="162"/>
    </row>
    <row r="103" spans="1:6" x14ac:dyDescent="0.25">
      <c r="A103" s="162"/>
    </row>
    <row r="104" spans="1:6" x14ac:dyDescent="0.25">
      <c r="A104" s="162"/>
    </row>
    <row r="105" spans="1:6" x14ac:dyDescent="0.25">
      <c r="A105" s="162"/>
    </row>
    <row r="107" spans="1:6" x14ac:dyDescent="0.25">
      <c r="A107" s="162"/>
      <c r="B107" s="298"/>
      <c r="C107" s="299"/>
      <c r="D107" s="299"/>
      <c r="E107" s="299"/>
      <c r="F107" s="175"/>
    </row>
    <row r="109" spans="1:6" x14ac:dyDescent="0.25">
      <c r="A109" s="162"/>
      <c r="B109" s="298"/>
      <c r="C109" s="299"/>
      <c r="D109" s="299"/>
      <c r="E109" s="299"/>
      <c r="F109" s="175"/>
    </row>
    <row r="111" spans="1:6" x14ac:dyDescent="0.25">
      <c r="A111" s="162"/>
    </row>
    <row r="112" spans="1:6" x14ac:dyDescent="0.25">
      <c r="A112" s="162"/>
    </row>
    <row r="113" spans="1:6" x14ac:dyDescent="0.25">
      <c r="A113" s="162"/>
    </row>
    <row r="114" spans="1:6" x14ac:dyDescent="0.25">
      <c r="A114" s="162"/>
    </row>
    <row r="115" spans="1:6" x14ac:dyDescent="0.25">
      <c r="A115" s="162"/>
    </row>
    <row r="117" spans="1:6" x14ac:dyDescent="0.25">
      <c r="A117" s="162"/>
      <c r="B117" s="298"/>
      <c r="C117" s="299"/>
      <c r="D117" s="299"/>
      <c r="E117" s="299"/>
      <c r="F117" s="175"/>
    </row>
    <row r="119" spans="1:6" x14ac:dyDescent="0.25">
      <c r="A119" s="162"/>
      <c r="B119" s="298"/>
      <c r="C119" s="299"/>
      <c r="D119" s="299"/>
      <c r="E119" s="299"/>
      <c r="F119" s="175"/>
    </row>
    <row r="121" spans="1:6" x14ac:dyDescent="0.25">
      <c r="A121" s="162"/>
    </row>
    <row r="122" spans="1:6" x14ac:dyDescent="0.25">
      <c r="A122" s="162"/>
    </row>
    <row r="124" spans="1:6" x14ac:dyDescent="0.25">
      <c r="A124" s="162"/>
      <c r="B124" s="298"/>
      <c r="C124" s="299"/>
      <c r="D124" s="299"/>
      <c r="E124" s="299"/>
      <c r="F124" s="175"/>
    </row>
    <row r="126" spans="1:6" x14ac:dyDescent="0.25">
      <c r="A126" s="162"/>
      <c r="B126" s="298"/>
      <c r="C126" s="299"/>
      <c r="D126" s="299"/>
      <c r="E126" s="299"/>
      <c r="F126" s="175"/>
    </row>
    <row r="128" spans="1:6" x14ac:dyDescent="0.25">
      <c r="A128" s="162"/>
    </row>
    <row r="129" spans="1:6" x14ac:dyDescent="0.25">
      <c r="A129" s="162"/>
    </row>
    <row r="130" spans="1:6" x14ac:dyDescent="0.25">
      <c r="A130" s="162"/>
    </row>
    <row r="131" spans="1:6" x14ac:dyDescent="0.25">
      <c r="A131" s="162"/>
    </row>
    <row r="132" spans="1:6" x14ac:dyDescent="0.25">
      <c r="A132" s="162"/>
    </row>
    <row r="133" spans="1:6" x14ac:dyDescent="0.25">
      <c r="A133" s="162"/>
    </row>
    <row r="134" spans="1:6" x14ac:dyDescent="0.25">
      <c r="A134" s="162"/>
    </row>
    <row r="135" spans="1:6" x14ac:dyDescent="0.25">
      <c r="A135" s="162"/>
    </row>
    <row r="136" spans="1:6" x14ac:dyDescent="0.25">
      <c r="A136" s="162"/>
    </row>
    <row r="138" spans="1:6" x14ac:dyDescent="0.25">
      <c r="A138" s="162"/>
      <c r="B138" s="298"/>
      <c r="C138" s="299"/>
      <c r="D138" s="299"/>
      <c r="E138" s="299"/>
      <c r="F138" s="175"/>
    </row>
    <row r="140" spans="1:6" x14ac:dyDescent="0.25">
      <c r="A140" s="162"/>
      <c r="B140" s="298"/>
      <c r="C140" s="299"/>
      <c r="D140" s="299"/>
      <c r="E140" s="299"/>
      <c r="F140" s="175"/>
    </row>
    <row r="142" spans="1:6" x14ac:dyDescent="0.25">
      <c r="A142" s="162"/>
    </row>
    <row r="143" spans="1:6" x14ac:dyDescent="0.25">
      <c r="A143" s="162"/>
    </row>
    <row r="145" spans="1:6" x14ac:dyDescent="0.25">
      <c r="A145" s="162"/>
      <c r="B145" s="298"/>
      <c r="C145" s="299"/>
      <c r="D145" s="299"/>
      <c r="E145" s="299"/>
      <c r="F145" s="175"/>
    </row>
    <row r="148" spans="1:6" x14ac:dyDescent="0.25">
      <c r="B148" s="298"/>
      <c r="C148" s="299"/>
      <c r="D148" s="299"/>
      <c r="E148" s="299"/>
    </row>
    <row r="150" spans="1:6" x14ac:dyDescent="0.25">
      <c r="B150" s="298"/>
      <c r="C150" s="299"/>
      <c r="D150" s="299"/>
      <c r="E150" s="299"/>
      <c r="F150" s="175"/>
    </row>
    <row r="151" spans="1:6" x14ac:dyDescent="0.25">
      <c r="B151" s="298"/>
      <c r="C151" s="299"/>
      <c r="D151" s="299"/>
      <c r="E151" s="299"/>
      <c r="F151" s="175"/>
    </row>
    <row r="152" spans="1:6" x14ac:dyDescent="0.25">
      <c r="B152" s="298"/>
      <c r="C152" s="299"/>
      <c r="D152" s="299"/>
      <c r="E152" s="299"/>
      <c r="F152" s="175"/>
    </row>
    <row r="153" spans="1:6" x14ac:dyDescent="0.25">
      <c r="B153" s="298"/>
      <c r="C153" s="299"/>
      <c r="D153" s="299"/>
      <c r="E153" s="299"/>
      <c r="F153" s="175"/>
    </row>
    <row r="154" spans="1:6" x14ac:dyDescent="0.25">
      <c r="B154" s="298"/>
      <c r="C154" s="299"/>
      <c r="D154" s="299"/>
      <c r="E154" s="299"/>
      <c r="F154" s="175"/>
    </row>
    <row r="155" spans="1:6" x14ac:dyDescent="0.25">
      <c r="B155" s="298"/>
      <c r="C155" s="299"/>
      <c r="D155" s="299"/>
      <c r="E155" s="299"/>
      <c r="F155" s="175"/>
    </row>
    <row r="157" spans="1:6" x14ac:dyDescent="0.25">
      <c r="B157" s="298"/>
      <c r="C157" s="299"/>
      <c r="D157" s="299"/>
      <c r="E157" s="299"/>
      <c r="F157" s="175"/>
    </row>
    <row r="160" spans="1:6" x14ac:dyDescent="0.25">
      <c r="A160" s="162"/>
      <c r="B160" s="298"/>
      <c r="C160" s="299"/>
      <c r="D160" s="299"/>
      <c r="E160" s="299"/>
      <c r="F160" s="175"/>
    </row>
    <row r="162" spans="1:6" x14ac:dyDescent="0.25">
      <c r="A162" s="162"/>
      <c r="B162" s="298"/>
      <c r="C162" s="299"/>
      <c r="D162" s="299"/>
      <c r="E162" s="299"/>
      <c r="F162" s="175"/>
    </row>
    <row r="164" spans="1:6" x14ac:dyDescent="0.25">
      <c r="A164" s="162"/>
    </row>
    <row r="165" spans="1:6" x14ac:dyDescent="0.25">
      <c r="A165" s="162"/>
    </row>
    <row r="167" spans="1:6" x14ac:dyDescent="0.25">
      <c r="A167" s="162"/>
      <c r="B167" s="298"/>
      <c r="C167" s="299"/>
      <c r="D167" s="299"/>
      <c r="E167" s="299"/>
      <c r="F167" s="175"/>
    </row>
    <row r="169" spans="1:6" x14ac:dyDescent="0.25">
      <c r="A169" s="162"/>
      <c r="B169" s="298"/>
      <c r="C169" s="299"/>
      <c r="D169" s="299"/>
      <c r="E169" s="299"/>
      <c r="F169" s="175"/>
    </row>
    <row r="171" spans="1:6" x14ac:dyDescent="0.25">
      <c r="A171" s="162"/>
    </row>
    <row r="172" spans="1:6" x14ac:dyDescent="0.25">
      <c r="A172" s="162"/>
    </row>
    <row r="173" spans="1:6" x14ac:dyDescent="0.25">
      <c r="A173" s="162"/>
    </row>
    <row r="174" spans="1:6" x14ac:dyDescent="0.25">
      <c r="A174" s="162"/>
    </row>
    <row r="175" spans="1:6" x14ac:dyDescent="0.25">
      <c r="A175" s="162"/>
    </row>
    <row r="177" spans="1:6" x14ac:dyDescent="0.25">
      <c r="A177" s="162"/>
      <c r="B177" s="298"/>
      <c r="C177" s="299"/>
      <c r="D177" s="299"/>
      <c r="E177" s="299"/>
      <c r="F177" s="175"/>
    </row>
    <row r="179" spans="1:6" x14ac:dyDescent="0.25">
      <c r="A179" s="162"/>
      <c r="B179" s="298"/>
      <c r="C179" s="299"/>
      <c r="D179" s="299"/>
      <c r="E179" s="299"/>
      <c r="F179" s="175"/>
    </row>
    <row r="181" spans="1:6" x14ac:dyDescent="0.25">
      <c r="A181" s="162"/>
    </row>
    <row r="182" spans="1:6" x14ac:dyDescent="0.25">
      <c r="A182" s="162"/>
    </row>
    <row r="183" spans="1:6" x14ac:dyDescent="0.25">
      <c r="A183" s="162"/>
    </row>
    <row r="185" spans="1:6" x14ac:dyDescent="0.25">
      <c r="A185" s="162"/>
      <c r="B185" s="298"/>
      <c r="C185" s="299"/>
      <c r="D185" s="299"/>
      <c r="E185" s="299"/>
      <c r="F185" s="175"/>
    </row>
    <row r="187" spans="1:6" x14ac:dyDescent="0.25">
      <c r="A187" s="162"/>
      <c r="B187" s="298"/>
      <c r="C187" s="299"/>
      <c r="D187" s="299"/>
      <c r="E187" s="299"/>
      <c r="F187" s="175"/>
    </row>
    <row r="189" spans="1:6" x14ac:dyDescent="0.25">
      <c r="A189" s="162"/>
    </row>
    <row r="191" spans="1:6" x14ac:dyDescent="0.25">
      <c r="A191" s="162"/>
      <c r="B191" s="298"/>
      <c r="C191" s="299"/>
      <c r="D191" s="299"/>
      <c r="E191" s="299"/>
      <c r="F191" s="175"/>
    </row>
    <row r="194" spans="2:6" x14ac:dyDescent="0.25">
      <c r="B194" s="298"/>
      <c r="C194" s="299"/>
      <c r="D194" s="299"/>
      <c r="E194" s="299"/>
    </row>
    <row r="196" spans="2:6" x14ac:dyDescent="0.25">
      <c r="B196" s="298"/>
      <c r="C196" s="299"/>
      <c r="D196" s="299"/>
      <c r="E196" s="299"/>
      <c r="F196" s="175"/>
    </row>
    <row r="197" spans="2:6" x14ac:dyDescent="0.25">
      <c r="B197" s="298"/>
      <c r="C197" s="299"/>
      <c r="D197" s="299"/>
      <c r="E197" s="299"/>
      <c r="F197" s="175"/>
    </row>
    <row r="198" spans="2:6" x14ac:dyDescent="0.25">
      <c r="B198" s="298"/>
      <c r="C198" s="299"/>
      <c r="D198" s="299"/>
      <c r="E198" s="299"/>
      <c r="F198" s="175"/>
    </row>
    <row r="199" spans="2:6" x14ac:dyDescent="0.25">
      <c r="B199" s="298"/>
      <c r="C199" s="299"/>
      <c r="D199" s="299"/>
      <c r="E199" s="299"/>
      <c r="F199" s="175"/>
    </row>
    <row r="201" spans="2:6" x14ac:dyDescent="0.25">
      <c r="B201" s="298"/>
      <c r="C201" s="299"/>
      <c r="D201" s="299"/>
      <c r="E201" s="299"/>
      <c r="F201" s="175"/>
    </row>
    <row r="205" spans="2:6" x14ac:dyDescent="0.25">
      <c r="B205" s="298"/>
      <c r="C205" s="299"/>
      <c r="D205" s="299"/>
      <c r="E205" s="299"/>
    </row>
    <row r="207" spans="2:6" x14ac:dyDescent="0.25">
      <c r="B207" s="298"/>
      <c r="C207" s="299"/>
      <c r="D207" s="299"/>
      <c r="E207" s="299"/>
      <c r="F207" s="175"/>
    </row>
    <row r="208" spans="2:6" x14ac:dyDescent="0.25">
      <c r="B208" s="298"/>
      <c r="C208" s="299"/>
      <c r="D208" s="299"/>
      <c r="E208" s="299"/>
      <c r="F208" s="175"/>
    </row>
    <row r="209" spans="2:6" x14ac:dyDescent="0.25">
      <c r="B209" s="298"/>
      <c r="C209" s="299"/>
      <c r="D209" s="299"/>
      <c r="E209" s="299"/>
      <c r="F209" s="175"/>
    </row>
    <row r="211" spans="2:6" x14ac:dyDescent="0.25">
      <c r="B211" s="298"/>
      <c r="C211" s="299"/>
      <c r="D211" s="299"/>
      <c r="E211" s="299"/>
      <c r="F211" s="175"/>
    </row>
  </sheetData>
  <mergeCells count="50">
    <mergeCell ref="B209:E209"/>
    <mergeCell ref="B211:E211"/>
    <mergeCell ref="B198:E198"/>
    <mergeCell ref="B199:E199"/>
    <mergeCell ref="B201:E201"/>
    <mergeCell ref="B205:E205"/>
    <mergeCell ref="B207:E207"/>
    <mergeCell ref="B208:E208"/>
    <mergeCell ref="B197:E197"/>
    <mergeCell ref="B160:E160"/>
    <mergeCell ref="B162:E162"/>
    <mergeCell ref="B167:E167"/>
    <mergeCell ref="B169:E169"/>
    <mergeCell ref="B177:E177"/>
    <mergeCell ref="B179:E179"/>
    <mergeCell ref="B185:E185"/>
    <mergeCell ref="B187:E187"/>
    <mergeCell ref="B191:E191"/>
    <mergeCell ref="B194:E194"/>
    <mergeCell ref="B196:E196"/>
    <mergeCell ref="B157:E157"/>
    <mergeCell ref="B126:E126"/>
    <mergeCell ref="B138:E138"/>
    <mergeCell ref="B140:E140"/>
    <mergeCell ref="B145:E145"/>
    <mergeCell ref="B148:E148"/>
    <mergeCell ref="B150:E150"/>
    <mergeCell ref="B151:E151"/>
    <mergeCell ref="B152:E152"/>
    <mergeCell ref="B153:E153"/>
    <mergeCell ref="B154:E154"/>
    <mergeCell ref="B155:E155"/>
    <mergeCell ref="B124:E124"/>
    <mergeCell ref="B56:E56"/>
    <mergeCell ref="B59:E59"/>
    <mergeCell ref="B67:E67"/>
    <mergeCell ref="B82:E82"/>
    <mergeCell ref="B84:E84"/>
    <mergeCell ref="B88:E88"/>
    <mergeCell ref="B90:E90"/>
    <mergeCell ref="B107:E107"/>
    <mergeCell ref="B109:E109"/>
    <mergeCell ref="B117:E117"/>
    <mergeCell ref="B119:E119"/>
    <mergeCell ref="B50:E50"/>
    <mergeCell ref="B4:E4"/>
    <mergeCell ref="B6:E6"/>
    <mergeCell ref="B22:E22"/>
    <mergeCell ref="B24:E24"/>
    <mergeCell ref="B48:E48"/>
  </mergeCells>
  <pageMargins left="0.70866141732283472" right="0.70866141732283472" top="0.74803149606299213" bottom="0.74803149606299213" header="0.31496062992125984" footer="0.31496062992125984"/>
  <pageSetup paperSize="9" scale="61" fitToHeight="0" orientation="portrait" r:id="rId1"/>
  <headerFooter>
    <oddHeader xml:space="preserve">&amp;C&amp;7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7"/>
  <sheetViews>
    <sheetView topLeftCell="A39" zoomScale="115" zoomScaleNormal="115" zoomScalePageLayoutView="85" workbookViewId="0">
      <selection activeCell="B43" sqref="B43"/>
    </sheetView>
  </sheetViews>
  <sheetFormatPr defaultRowHeight="15" x14ac:dyDescent="0.25"/>
  <cols>
    <col min="1" max="1" width="5.7109375" style="54" customWidth="1"/>
    <col min="2" max="2" width="50.5703125" style="1" customWidth="1"/>
    <col min="3" max="3" width="16.28515625" style="163" customWidth="1"/>
    <col min="4" max="4" width="15.85546875" style="164" customWidth="1"/>
    <col min="5" max="5" width="42.28515625" style="164" customWidth="1"/>
    <col min="6" max="6" width="22.28515625" style="164" customWidth="1"/>
    <col min="7" max="16384" width="9.140625" style="4"/>
  </cols>
  <sheetData>
    <row r="1" spans="1:6" x14ac:dyDescent="0.25">
      <c r="C1" s="225"/>
    </row>
    <row r="2" spans="1:6" x14ac:dyDescent="0.25">
      <c r="A2" s="154" t="s">
        <v>8</v>
      </c>
      <c r="B2" s="155" t="s">
        <v>9</v>
      </c>
      <c r="C2" s="155" t="s">
        <v>12</v>
      </c>
      <c r="D2" s="156" t="s">
        <v>10</v>
      </c>
      <c r="E2" s="156" t="s">
        <v>13</v>
      </c>
      <c r="F2" s="157" t="s">
        <v>11</v>
      </c>
    </row>
    <row r="4" spans="1:6" x14ac:dyDescent="0.25">
      <c r="A4" s="161" t="s">
        <v>359</v>
      </c>
      <c r="B4" s="298" t="s">
        <v>445</v>
      </c>
      <c r="C4" s="299"/>
      <c r="D4" s="299"/>
      <c r="E4" s="299"/>
      <c r="F4" s="175"/>
    </row>
    <row r="5" spans="1:6" x14ac:dyDescent="0.25">
      <c r="A5" s="185"/>
      <c r="B5" s="2"/>
      <c r="D5" s="163"/>
      <c r="E5" s="163"/>
      <c r="F5" s="175"/>
    </row>
    <row r="6" spans="1:6" x14ac:dyDescent="0.25">
      <c r="A6" s="185"/>
      <c r="B6" s="2"/>
      <c r="D6" s="163"/>
      <c r="E6" s="163"/>
      <c r="F6" s="175"/>
    </row>
    <row r="7" spans="1:6" x14ac:dyDescent="0.25">
      <c r="A7" s="91" t="s">
        <v>361</v>
      </c>
      <c r="B7" s="87" t="s">
        <v>1</v>
      </c>
      <c r="C7" s="97"/>
      <c r="D7" s="98"/>
      <c r="E7" s="98"/>
      <c r="F7" s="99"/>
    </row>
    <row r="8" spans="1:6" x14ac:dyDescent="0.25">
      <c r="A8" s="185"/>
      <c r="B8" s="2"/>
      <c r="D8" s="163"/>
      <c r="E8" s="163"/>
      <c r="F8" s="175"/>
    </row>
    <row r="9" spans="1:6" s="137" customFormat="1" ht="75" x14ac:dyDescent="0.25">
      <c r="A9" s="182" t="s">
        <v>435</v>
      </c>
      <c r="B9" s="3" t="s">
        <v>423</v>
      </c>
      <c r="C9" s="31" t="s">
        <v>2</v>
      </c>
      <c r="D9" s="32">
        <v>55</v>
      </c>
      <c r="E9" s="32"/>
      <c r="F9" s="96">
        <f>D9*E9</f>
        <v>0</v>
      </c>
    </row>
    <row r="10" spans="1:6" s="137" customFormat="1" ht="45" x14ac:dyDescent="0.25">
      <c r="A10" s="182" t="s">
        <v>436</v>
      </c>
      <c r="B10" s="3" t="s">
        <v>120</v>
      </c>
      <c r="C10" s="31" t="s">
        <v>2</v>
      </c>
      <c r="D10" s="32">
        <v>39</v>
      </c>
      <c r="E10" s="32"/>
      <c r="F10" s="96">
        <f>D10*E10</f>
        <v>0</v>
      </c>
    </row>
    <row r="11" spans="1:6" ht="60" x14ac:dyDescent="0.25">
      <c r="A11" s="182" t="s">
        <v>497</v>
      </c>
      <c r="B11" s="3" t="s">
        <v>570</v>
      </c>
      <c r="C11" s="31" t="s">
        <v>2</v>
      </c>
      <c r="D11" s="32">
        <v>16</v>
      </c>
      <c r="E11" s="32"/>
      <c r="F11" s="96">
        <f t="shared" ref="F11" si="0">D11*E11</f>
        <v>0</v>
      </c>
    </row>
    <row r="12" spans="1:6" x14ac:dyDescent="0.25">
      <c r="A12" s="182"/>
      <c r="B12" s="3"/>
      <c r="C12" s="31"/>
      <c r="D12" s="32"/>
      <c r="E12" s="32"/>
      <c r="F12" s="96"/>
    </row>
    <row r="13" spans="1:6" x14ac:dyDescent="0.25">
      <c r="A13" s="86"/>
      <c r="B13" s="87" t="s">
        <v>23</v>
      </c>
      <c r="C13" s="97"/>
      <c r="D13" s="98"/>
      <c r="E13" s="98"/>
      <c r="F13" s="99">
        <f>SUM(F9:F11)</f>
        <v>0</v>
      </c>
    </row>
    <row r="14" spans="1:6" x14ac:dyDescent="0.25">
      <c r="A14" s="185"/>
      <c r="B14" s="2"/>
      <c r="D14" s="163"/>
      <c r="E14" s="163"/>
      <c r="F14" s="175"/>
    </row>
    <row r="15" spans="1:6" x14ac:dyDescent="0.25">
      <c r="A15" s="185"/>
      <c r="B15" s="2"/>
      <c r="D15" s="163"/>
      <c r="E15" s="163"/>
      <c r="F15" s="175"/>
    </row>
    <row r="16" spans="1:6" x14ac:dyDescent="0.25">
      <c r="A16" s="91" t="s">
        <v>437</v>
      </c>
      <c r="B16" s="87" t="s">
        <v>25</v>
      </c>
      <c r="C16" s="97"/>
      <c r="D16" s="98"/>
      <c r="E16" s="98"/>
      <c r="F16" s="99"/>
    </row>
    <row r="17" spans="1:6" x14ac:dyDescent="0.25">
      <c r="A17" s="185"/>
      <c r="B17" s="2"/>
      <c r="D17" s="163"/>
      <c r="E17" s="163"/>
      <c r="F17" s="175"/>
    </row>
    <row r="18" spans="1:6" s="137" customFormat="1" ht="60" x14ac:dyDescent="0.25">
      <c r="A18" s="95" t="s">
        <v>438</v>
      </c>
      <c r="B18" s="3" t="s">
        <v>134</v>
      </c>
      <c r="C18" s="31" t="s">
        <v>2</v>
      </c>
      <c r="D18" s="32">
        <v>0.32</v>
      </c>
      <c r="E18" s="32"/>
      <c r="F18" s="96">
        <f>D18*E18</f>
        <v>0</v>
      </c>
    </row>
    <row r="19" spans="1:6" s="137" customFormat="1" ht="75" x14ac:dyDescent="0.25">
      <c r="A19" s="95" t="s">
        <v>439</v>
      </c>
      <c r="B19" s="3" t="s">
        <v>135</v>
      </c>
      <c r="C19" s="31"/>
      <c r="D19" s="32"/>
      <c r="E19" s="32"/>
      <c r="F19" s="96"/>
    </row>
    <row r="20" spans="1:6" s="137" customFormat="1" x14ac:dyDescent="0.25">
      <c r="A20" s="95"/>
      <c r="B20" s="103" t="s">
        <v>121</v>
      </c>
      <c r="C20" s="31" t="s">
        <v>2</v>
      </c>
      <c r="D20" s="32">
        <v>1.56</v>
      </c>
      <c r="E20" s="32"/>
      <c r="F20" s="96">
        <f>D20*E20</f>
        <v>0</v>
      </c>
    </row>
    <row r="21" spans="1:6" s="137" customFormat="1" x14ac:dyDescent="0.25">
      <c r="A21" s="95"/>
      <c r="B21" s="103" t="s">
        <v>122</v>
      </c>
      <c r="C21" s="31" t="s">
        <v>6</v>
      </c>
      <c r="D21" s="32">
        <v>2.5</v>
      </c>
      <c r="E21" s="32"/>
      <c r="F21" s="96">
        <f>D21*E21</f>
        <v>0</v>
      </c>
    </row>
    <row r="22" spans="1:6" s="137" customFormat="1" x14ac:dyDescent="0.25">
      <c r="A22" s="95"/>
      <c r="B22" s="103" t="s">
        <v>123</v>
      </c>
      <c r="C22" s="31" t="s">
        <v>14</v>
      </c>
      <c r="D22" s="32">
        <v>110</v>
      </c>
      <c r="E22" s="32"/>
      <c r="F22" s="96">
        <f>D22*E22</f>
        <v>0</v>
      </c>
    </row>
    <row r="23" spans="1:6" s="137" customFormat="1" ht="75" x14ac:dyDescent="0.25">
      <c r="A23" s="95" t="s">
        <v>440</v>
      </c>
      <c r="B23" s="3" t="s">
        <v>136</v>
      </c>
      <c r="C23" s="31"/>
      <c r="D23" s="32"/>
      <c r="E23" s="32"/>
      <c r="F23" s="96"/>
    </row>
    <row r="24" spans="1:6" s="137" customFormat="1" x14ac:dyDescent="0.25">
      <c r="A24" s="95"/>
      <c r="B24" s="103" t="s">
        <v>121</v>
      </c>
      <c r="C24" s="31" t="s">
        <v>2</v>
      </c>
      <c r="D24" s="32">
        <v>4.8</v>
      </c>
      <c r="E24" s="32"/>
      <c r="F24" s="96">
        <f>D24*E24</f>
        <v>0</v>
      </c>
    </row>
    <row r="25" spans="1:6" s="137" customFormat="1" x14ac:dyDescent="0.25">
      <c r="A25" s="95"/>
      <c r="B25" s="103" t="s">
        <v>122</v>
      </c>
      <c r="C25" s="31" t="s">
        <v>6</v>
      </c>
      <c r="D25" s="32">
        <v>38</v>
      </c>
      <c r="E25" s="32"/>
      <c r="F25" s="96">
        <f>D25*E25</f>
        <v>0</v>
      </c>
    </row>
    <row r="26" spans="1:6" s="137" customFormat="1" x14ac:dyDescent="0.25">
      <c r="A26" s="95"/>
      <c r="B26" s="103" t="s">
        <v>123</v>
      </c>
      <c r="C26" s="31" t="s">
        <v>14</v>
      </c>
      <c r="D26" s="32">
        <v>336</v>
      </c>
      <c r="E26" s="32"/>
      <c r="F26" s="96">
        <f>D26*E26</f>
        <v>0</v>
      </c>
    </row>
    <row r="27" spans="1:6" s="137" customFormat="1" ht="75" x14ac:dyDescent="0.25">
      <c r="A27" s="95" t="s">
        <v>441</v>
      </c>
      <c r="B27" s="3" t="s">
        <v>137</v>
      </c>
      <c r="C27" s="31"/>
      <c r="D27" s="32"/>
      <c r="E27" s="32"/>
      <c r="F27" s="96"/>
    </row>
    <row r="28" spans="1:6" s="137" customFormat="1" x14ac:dyDescent="0.25">
      <c r="A28" s="95"/>
      <c r="B28" s="103" t="s">
        <v>121</v>
      </c>
      <c r="C28" s="31" t="s">
        <v>2</v>
      </c>
      <c r="D28" s="32">
        <v>1.25</v>
      </c>
      <c r="E28" s="32"/>
      <c r="F28" s="96">
        <f>D28*E28</f>
        <v>0</v>
      </c>
    </row>
    <row r="29" spans="1:6" s="137" customFormat="1" x14ac:dyDescent="0.25">
      <c r="A29" s="95"/>
      <c r="B29" s="103" t="s">
        <v>122</v>
      </c>
      <c r="C29" s="31" t="s">
        <v>6</v>
      </c>
      <c r="D29" s="32">
        <v>9</v>
      </c>
      <c r="E29" s="32"/>
      <c r="F29" s="96">
        <f>D29*E29</f>
        <v>0</v>
      </c>
    </row>
    <row r="30" spans="1:6" s="137" customFormat="1" x14ac:dyDescent="0.25">
      <c r="A30" s="95"/>
      <c r="B30" s="103" t="s">
        <v>123</v>
      </c>
      <c r="C30" s="31" t="s">
        <v>14</v>
      </c>
      <c r="D30" s="32">
        <v>88</v>
      </c>
      <c r="E30" s="32"/>
      <c r="F30" s="96">
        <f>D30*E30</f>
        <v>0</v>
      </c>
    </row>
    <row r="31" spans="1:6" s="137" customFormat="1" ht="75" x14ac:dyDescent="0.25">
      <c r="A31" s="95" t="s">
        <v>442</v>
      </c>
      <c r="B31" s="3" t="s">
        <v>141</v>
      </c>
      <c r="C31" s="31"/>
      <c r="D31" s="32"/>
      <c r="E31" s="32"/>
      <c r="F31" s="96"/>
    </row>
    <row r="32" spans="1:6" s="137" customFormat="1" x14ac:dyDescent="0.25">
      <c r="A32" s="95"/>
      <c r="B32" s="103" t="s">
        <v>121</v>
      </c>
      <c r="C32" s="31" t="s">
        <v>2</v>
      </c>
      <c r="D32" s="32">
        <v>0.15</v>
      </c>
      <c r="E32" s="32"/>
      <c r="F32" s="96">
        <f>D32*E32</f>
        <v>0</v>
      </c>
    </row>
    <row r="33" spans="1:6" s="137" customFormat="1" x14ac:dyDescent="0.25">
      <c r="A33" s="95"/>
      <c r="B33" s="103" t="s">
        <v>122</v>
      </c>
      <c r="C33" s="31" t="s">
        <v>6</v>
      </c>
      <c r="D33" s="32">
        <v>3.12</v>
      </c>
      <c r="E33" s="32"/>
      <c r="F33" s="96">
        <f>D33*E33</f>
        <v>0</v>
      </c>
    </row>
    <row r="34" spans="1:6" s="137" customFormat="1" x14ac:dyDescent="0.25">
      <c r="A34" s="95"/>
      <c r="B34" s="103" t="s">
        <v>123</v>
      </c>
      <c r="C34" s="31" t="s">
        <v>14</v>
      </c>
      <c r="D34" s="32">
        <v>12</v>
      </c>
      <c r="E34" s="32"/>
      <c r="F34" s="96">
        <f>D34*E34</f>
        <v>0</v>
      </c>
    </row>
    <row r="35" spans="1:6" s="137" customFormat="1" ht="60" x14ac:dyDescent="0.25">
      <c r="A35" s="95" t="s">
        <v>443</v>
      </c>
      <c r="B35" s="110" t="s">
        <v>144</v>
      </c>
      <c r="C35" s="31" t="s">
        <v>2</v>
      </c>
      <c r="D35" s="32">
        <v>0.24</v>
      </c>
      <c r="E35" s="32"/>
      <c r="F35" s="96">
        <f>D35*E35</f>
        <v>0</v>
      </c>
    </row>
    <row r="36" spans="1:6" x14ac:dyDescent="0.25">
      <c r="A36" s="185"/>
      <c r="B36" s="2"/>
      <c r="D36" s="163"/>
      <c r="E36" s="163"/>
      <c r="F36" s="175"/>
    </row>
    <row r="37" spans="1:6" x14ac:dyDescent="0.25">
      <c r="A37" s="86"/>
      <c r="B37" s="87" t="s">
        <v>33</v>
      </c>
      <c r="C37" s="97"/>
      <c r="D37" s="98"/>
      <c r="E37" s="98"/>
      <c r="F37" s="99">
        <f>SUM(F18:F35)</f>
        <v>0</v>
      </c>
    </row>
    <row r="38" spans="1:6" x14ac:dyDescent="0.25">
      <c r="A38" s="185"/>
      <c r="B38" s="2"/>
      <c r="D38" s="163"/>
      <c r="E38" s="163"/>
      <c r="F38" s="175"/>
    </row>
    <row r="39" spans="1:6" x14ac:dyDescent="0.25">
      <c r="A39" s="185"/>
      <c r="B39" s="2"/>
      <c r="D39" s="163"/>
      <c r="E39" s="163"/>
      <c r="F39" s="175"/>
    </row>
    <row r="40" spans="1:6" x14ac:dyDescent="0.25">
      <c r="A40" s="91" t="s">
        <v>444</v>
      </c>
      <c r="B40" s="87" t="s">
        <v>360</v>
      </c>
      <c r="C40" s="97"/>
      <c r="D40" s="98"/>
      <c r="E40" s="98"/>
      <c r="F40" s="99"/>
    </row>
    <row r="42" spans="1:6" ht="180" x14ac:dyDescent="0.25">
      <c r="A42" s="186" t="s">
        <v>362</v>
      </c>
      <c r="B42" s="1" t="s">
        <v>660</v>
      </c>
      <c r="C42" s="163" t="s">
        <v>3</v>
      </c>
      <c r="D42" s="164">
        <v>1</v>
      </c>
      <c r="F42" s="164">
        <f>D42*E42</f>
        <v>0</v>
      </c>
    </row>
    <row r="43" spans="1:6" ht="60" x14ac:dyDescent="0.25">
      <c r="A43" s="187" t="s">
        <v>363</v>
      </c>
      <c r="B43" s="1" t="s">
        <v>365</v>
      </c>
      <c r="C43" s="163" t="s">
        <v>3</v>
      </c>
      <c r="D43" s="164">
        <v>1</v>
      </c>
      <c r="F43" s="164">
        <f>D43*E43</f>
        <v>0</v>
      </c>
    </row>
    <row r="44" spans="1:6" ht="60" x14ac:dyDescent="0.25">
      <c r="A44" s="187" t="s">
        <v>364</v>
      </c>
      <c r="B44" s="1" t="s">
        <v>586</v>
      </c>
      <c r="C44" s="163" t="s">
        <v>355</v>
      </c>
      <c r="D44" s="164">
        <v>5.2</v>
      </c>
      <c r="F44" s="164">
        <f>D44*E44</f>
        <v>0</v>
      </c>
    </row>
    <row r="45" spans="1:6" x14ac:dyDescent="0.25">
      <c r="A45" s="187"/>
    </row>
    <row r="46" spans="1:6" x14ac:dyDescent="0.25">
      <c r="A46" s="188"/>
      <c r="B46" s="296" t="s">
        <v>360</v>
      </c>
      <c r="C46" s="300"/>
      <c r="D46" s="300"/>
      <c r="E46" s="300"/>
      <c r="F46" s="167">
        <f>SUM(F42:F44)</f>
        <v>0</v>
      </c>
    </row>
    <row r="48" spans="1:6" x14ac:dyDescent="0.25">
      <c r="A48" s="91" t="s">
        <v>517</v>
      </c>
      <c r="B48" s="296" t="s">
        <v>512</v>
      </c>
      <c r="C48" s="296"/>
      <c r="D48" s="296"/>
      <c r="E48" s="296"/>
      <c r="F48" s="167"/>
    </row>
    <row r="49" spans="1:6" x14ac:dyDescent="0.25">
      <c r="A49" s="160"/>
      <c r="C49" s="215"/>
    </row>
    <row r="50" spans="1:6" ht="60" x14ac:dyDescent="0.25">
      <c r="A50" s="55" t="s">
        <v>518</v>
      </c>
      <c r="B50" s="110" t="s">
        <v>520</v>
      </c>
      <c r="C50" s="57" t="s">
        <v>6</v>
      </c>
      <c r="D50" s="208">
        <v>27</v>
      </c>
      <c r="E50" s="208"/>
      <c r="F50" s="96">
        <f t="shared" ref="F50" si="1">D50*E50</f>
        <v>0</v>
      </c>
    </row>
    <row r="51" spans="1:6" x14ac:dyDescent="0.25">
      <c r="A51" s="162"/>
      <c r="B51" s="206"/>
      <c r="C51" s="207"/>
      <c r="D51" s="208"/>
      <c r="E51" s="208"/>
      <c r="F51" s="209"/>
    </row>
    <row r="52" spans="1:6" x14ac:dyDescent="0.25">
      <c r="A52" s="165"/>
      <c r="B52" s="296" t="s">
        <v>513</v>
      </c>
      <c r="C52" s="296"/>
      <c r="D52" s="296"/>
      <c r="E52" s="296"/>
      <c r="F52" s="167">
        <f>SUM(F50:F50)</f>
        <v>0</v>
      </c>
    </row>
    <row r="53" spans="1:6" x14ac:dyDescent="0.25">
      <c r="A53" s="189"/>
      <c r="B53" s="170"/>
      <c r="C53" s="5"/>
      <c r="D53" s="5"/>
      <c r="E53" s="5"/>
      <c r="F53" s="6"/>
    </row>
    <row r="54" spans="1:6" x14ac:dyDescent="0.25">
      <c r="A54" s="189"/>
      <c r="B54" s="170"/>
      <c r="C54" s="5"/>
      <c r="D54" s="5"/>
      <c r="E54" s="5"/>
      <c r="F54" s="6"/>
    </row>
    <row r="55" spans="1:6" x14ac:dyDescent="0.25">
      <c r="A55" s="160" t="s">
        <v>359</v>
      </c>
      <c r="B55" s="2" t="s">
        <v>445</v>
      </c>
      <c r="D55" s="163"/>
      <c r="E55" s="163"/>
    </row>
    <row r="57" spans="1:6" x14ac:dyDescent="0.25">
      <c r="A57" s="160" t="s">
        <v>361</v>
      </c>
      <c r="B57" s="7" t="str">
        <f>B7</f>
        <v>ZEMLJANI RADOVI</v>
      </c>
      <c r="F57" s="175">
        <f>F13</f>
        <v>0</v>
      </c>
    </row>
    <row r="58" spans="1:6" x14ac:dyDescent="0.25">
      <c r="A58" s="160" t="s">
        <v>437</v>
      </c>
      <c r="B58" s="2" t="str">
        <f>B16</f>
        <v>BETONSKI I ARMIRANOBETONSKI RADOVI</v>
      </c>
      <c r="D58" s="163"/>
      <c r="E58" s="163"/>
      <c r="F58" s="175">
        <f>F37</f>
        <v>0</v>
      </c>
    </row>
    <row r="59" spans="1:6" ht="16.5" customHeight="1" x14ac:dyDescent="0.25">
      <c r="A59" s="160" t="s">
        <v>444</v>
      </c>
      <c r="B59" s="7" t="str">
        <f>B40</f>
        <v>PRIKLJUČAK PORTIRNICE NA SABIRNU JAMU</v>
      </c>
      <c r="D59" s="163"/>
      <c r="E59" s="163"/>
      <c r="F59" s="175">
        <f>F46</f>
        <v>0</v>
      </c>
    </row>
    <row r="60" spans="1:6" x14ac:dyDescent="0.25">
      <c r="A60" s="160" t="s">
        <v>517</v>
      </c>
      <c r="B60" s="2" t="str">
        <f>B48</f>
        <v>HIDROIZOLATERSKI RADOVI</v>
      </c>
      <c r="D60" s="163"/>
      <c r="E60" s="163"/>
      <c r="F60" s="175">
        <f>F52</f>
        <v>0</v>
      </c>
    </row>
    <row r="61" spans="1:6" x14ac:dyDescent="0.25">
      <c r="B61" s="214"/>
      <c r="C61" s="215"/>
      <c r="D61" s="215"/>
      <c r="E61" s="215"/>
      <c r="F61" s="175"/>
    </row>
    <row r="62" spans="1:6" x14ac:dyDescent="0.25">
      <c r="B62" s="2"/>
      <c r="D62" s="163"/>
      <c r="E62" s="2" t="s">
        <v>57</v>
      </c>
      <c r="F62" s="175">
        <f>SUM(F57:F60)</f>
        <v>0</v>
      </c>
    </row>
    <row r="63" spans="1:6" x14ac:dyDescent="0.25">
      <c r="B63" s="2"/>
      <c r="D63" s="163"/>
      <c r="E63" s="163"/>
      <c r="F63" s="175"/>
    </row>
    <row r="65" spans="1:6" x14ac:dyDescent="0.25">
      <c r="B65" s="2"/>
      <c r="D65" s="163"/>
      <c r="E65" s="163"/>
      <c r="F65" s="175"/>
    </row>
    <row r="68" spans="1:6" x14ac:dyDescent="0.25">
      <c r="A68" s="187"/>
      <c r="B68" s="298"/>
      <c r="C68" s="299"/>
      <c r="D68" s="299"/>
      <c r="E68" s="299"/>
      <c r="F68" s="175"/>
    </row>
    <row r="70" spans="1:6" x14ac:dyDescent="0.25">
      <c r="A70" s="187"/>
      <c r="B70" s="298"/>
      <c r="C70" s="299"/>
      <c r="D70" s="299"/>
      <c r="E70" s="299"/>
      <c r="F70" s="175"/>
    </row>
    <row r="72" spans="1:6" x14ac:dyDescent="0.25">
      <c r="A72" s="187"/>
    </row>
    <row r="74" spans="1:6" x14ac:dyDescent="0.25">
      <c r="A74" s="187"/>
      <c r="B74" s="298"/>
      <c r="C74" s="299"/>
      <c r="D74" s="299"/>
      <c r="E74" s="299"/>
      <c r="F74" s="175"/>
    </row>
    <row r="76" spans="1:6" x14ac:dyDescent="0.25">
      <c r="A76" s="187"/>
      <c r="B76" s="298"/>
      <c r="C76" s="299"/>
      <c r="D76" s="299"/>
      <c r="E76" s="299"/>
      <c r="F76" s="175"/>
    </row>
    <row r="78" spans="1:6" x14ac:dyDescent="0.25">
      <c r="A78" s="187"/>
    </row>
    <row r="79" spans="1:6" x14ac:dyDescent="0.25">
      <c r="A79" s="187"/>
    </row>
    <row r="80" spans="1:6" x14ac:dyDescent="0.25">
      <c r="A80" s="187"/>
    </row>
    <row r="81" spans="1:6" x14ac:dyDescent="0.25">
      <c r="A81" s="187"/>
    </row>
    <row r="82" spans="1:6" x14ac:dyDescent="0.25">
      <c r="A82" s="187"/>
    </row>
    <row r="83" spans="1:6" x14ac:dyDescent="0.25">
      <c r="A83" s="187"/>
    </row>
    <row r="84" spans="1:6" x14ac:dyDescent="0.25">
      <c r="A84" s="187"/>
    </row>
    <row r="85" spans="1:6" x14ac:dyDescent="0.25">
      <c r="A85" s="187"/>
    </row>
    <row r="86" spans="1:6" x14ac:dyDescent="0.25">
      <c r="A86" s="187"/>
    </row>
    <row r="87" spans="1:6" x14ac:dyDescent="0.25">
      <c r="A87" s="187"/>
    </row>
    <row r="88" spans="1:6" x14ac:dyDescent="0.25">
      <c r="A88" s="187"/>
    </row>
    <row r="89" spans="1:6" x14ac:dyDescent="0.25">
      <c r="A89" s="187"/>
    </row>
    <row r="90" spans="1:6" x14ac:dyDescent="0.25">
      <c r="A90" s="187"/>
    </row>
    <row r="91" spans="1:6" x14ac:dyDescent="0.25">
      <c r="A91" s="187"/>
    </row>
    <row r="93" spans="1:6" x14ac:dyDescent="0.25">
      <c r="A93" s="187"/>
      <c r="B93" s="298"/>
      <c r="C93" s="299"/>
      <c r="D93" s="299"/>
      <c r="E93" s="299"/>
      <c r="F93" s="175"/>
    </row>
    <row r="95" spans="1:6" x14ac:dyDescent="0.25">
      <c r="A95" s="187"/>
      <c r="B95" s="298"/>
      <c r="C95" s="299"/>
      <c r="D95" s="299"/>
      <c r="E95" s="299"/>
      <c r="F95" s="175"/>
    </row>
    <row r="97" spans="1:6" x14ac:dyDescent="0.25">
      <c r="A97" s="187"/>
    </row>
    <row r="98" spans="1:6" x14ac:dyDescent="0.25">
      <c r="A98" s="187"/>
    </row>
    <row r="99" spans="1:6" x14ac:dyDescent="0.25">
      <c r="A99" s="187"/>
    </row>
    <row r="100" spans="1:6" x14ac:dyDescent="0.25">
      <c r="A100" s="187"/>
    </row>
    <row r="101" spans="1:6" x14ac:dyDescent="0.25">
      <c r="A101" s="187"/>
    </row>
    <row r="103" spans="1:6" x14ac:dyDescent="0.25">
      <c r="A103" s="187"/>
      <c r="B103" s="298"/>
      <c r="C103" s="299"/>
      <c r="D103" s="299"/>
      <c r="E103" s="299"/>
      <c r="F103" s="175"/>
    </row>
    <row r="105" spans="1:6" x14ac:dyDescent="0.25">
      <c r="A105" s="187"/>
      <c r="B105" s="298"/>
      <c r="C105" s="299"/>
      <c r="D105" s="299"/>
      <c r="E105" s="299"/>
      <c r="F105" s="175"/>
    </row>
    <row r="107" spans="1:6" x14ac:dyDescent="0.25">
      <c r="A107" s="187"/>
    </row>
    <row r="108" spans="1:6" x14ac:dyDescent="0.25">
      <c r="A108" s="187"/>
    </row>
    <row r="110" spans="1:6" x14ac:dyDescent="0.25">
      <c r="A110" s="187"/>
      <c r="B110" s="298"/>
      <c r="C110" s="299"/>
      <c r="D110" s="299"/>
      <c r="E110" s="299"/>
      <c r="F110" s="175"/>
    </row>
    <row r="112" spans="1:6" x14ac:dyDescent="0.25">
      <c r="A112" s="187"/>
      <c r="B112" s="298"/>
      <c r="C112" s="299"/>
      <c r="D112" s="299"/>
      <c r="E112" s="299"/>
      <c r="F112" s="175"/>
    </row>
    <row r="114" spans="1:6" x14ac:dyDescent="0.25">
      <c r="A114" s="187"/>
    </row>
    <row r="115" spans="1:6" x14ac:dyDescent="0.25">
      <c r="A115" s="187"/>
    </row>
    <row r="116" spans="1:6" x14ac:dyDescent="0.25">
      <c r="A116" s="187"/>
    </row>
    <row r="117" spans="1:6" x14ac:dyDescent="0.25">
      <c r="A117" s="187"/>
    </row>
    <row r="118" spans="1:6" x14ac:dyDescent="0.25">
      <c r="A118" s="187"/>
    </row>
    <row r="119" spans="1:6" x14ac:dyDescent="0.25">
      <c r="A119" s="187"/>
    </row>
    <row r="120" spans="1:6" x14ac:dyDescent="0.25">
      <c r="A120" s="187"/>
    </row>
    <row r="121" spans="1:6" x14ac:dyDescent="0.25">
      <c r="A121" s="187"/>
    </row>
    <row r="122" spans="1:6" x14ac:dyDescent="0.25">
      <c r="A122" s="187"/>
    </row>
    <row r="124" spans="1:6" x14ac:dyDescent="0.25">
      <c r="A124" s="187"/>
      <c r="B124" s="298"/>
      <c r="C124" s="299"/>
      <c r="D124" s="299"/>
      <c r="E124" s="299"/>
      <c r="F124" s="175"/>
    </row>
    <row r="126" spans="1:6" x14ac:dyDescent="0.25">
      <c r="A126" s="187"/>
      <c r="B126" s="298"/>
      <c r="C126" s="299"/>
      <c r="D126" s="299"/>
      <c r="E126" s="299"/>
      <c r="F126" s="175"/>
    </row>
    <row r="128" spans="1:6" x14ac:dyDescent="0.25">
      <c r="A128" s="187"/>
    </row>
    <row r="129" spans="1:6" x14ac:dyDescent="0.25">
      <c r="A129" s="187"/>
    </row>
    <row r="131" spans="1:6" x14ac:dyDescent="0.25">
      <c r="A131" s="187"/>
      <c r="B131" s="298"/>
      <c r="C131" s="299"/>
      <c r="D131" s="299"/>
      <c r="E131" s="299"/>
      <c r="F131" s="175"/>
    </row>
    <row r="134" spans="1:6" x14ac:dyDescent="0.25">
      <c r="B134" s="298"/>
      <c r="C134" s="299"/>
      <c r="D134" s="299"/>
      <c r="E134" s="299"/>
    </row>
    <row r="136" spans="1:6" x14ac:dyDescent="0.25">
      <c r="B136" s="298"/>
      <c r="C136" s="299"/>
      <c r="D136" s="299"/>
      <c r="E136" s="299"/>
      <c r="F136" s="175"/>
    </row>
    <row r="137" spans="1:6" x14ac:dyDescent="0.25">
      <c r="B137" s="298"/>
      <c r="C137" s="299"/>
      <c r="D137" s="299"/>
      <c r="E137" s="299"/>
      <c r="F137" s="175"/>
    </row>
    <row r="138" spans="1:6" x14ac:dyDescent="0.25">
      <c r="B138" s="298"/>
      <c r="C138" s="299"/>
      <c r="D138" s="299"/>
      <c r="E138" s="299"/>
      <c r="F138" s="175"/>
    </row>
    <row r="139" spans="1:6" x14ac:dyDescent="0.25">
      <c r="B139" s="298"/>
      <c r="C139" s="299"/>
      <c r="D139" s="299"/>
      <c r="E139" s="299"/>
      <c r="F139" s="175"/>
    </row>
    <row r="140" spans="1:6" x14ac:dyDescent="0.25">
      <c r="B140" s="298"/>
      <c r="C140" s="299"/>
      <c r="D140" s="299"/>
      <c r="E140" s="299"/>
      <c r="F140" s="175"/>
    </row>
    <row r="141" spans="1:6" x14ac:dyDescent="0.25">
      <c r="B141" s="298"/>
      <c r="C141" s="299"/>
      <c r="D141" s="299"/>
      <c r="E141" s="299"/>
      <c r="F141" s="175"/>
    </row>
    <row r="143" spans="1:6" x14ac:dyDescent="0.25">
      <c r="B143" s="298"/>
      <c r="C143" s="299"/>
      <c r="D143" s="299"/>
      <c r="E143" s="299"/>
      <c r="F143" s="175"/>
    </row>
    <row r="146" spans="1:6" x14ac:dyDescent="0.25">
      <c r="A146" s="187"/>
      <c r="B146" s="298"/>
      <c r="C146" s="299"/>
      <c r="D146" s="299"/>
      <c r="E146" s="299"/>
      <c r="F146" s="175"/>
    </row>
    <row r="148" spans="1:6" x14ac:dyDescent="0.25">
      <c r="A148" s="187"/>
      <c r="B148" s="298"/>
      <c r="C148" s="299"/>
      <c r="D148" s="299"/>
      <c r="E148" s="299"/>
      <c r="F148" s="175"/>
    </row>
    <row r="150" spans="1:6" x14ac:dyDescent="0.25">
      <c r="A150" s="187"/>
    </row>
    <row r="151" spans="1:6" x14ac:dyDescent="0.25">
      <c r="A151" s="187"/>
    </row>
    <row r="153" spans="1:6" x14ac:dyDescent="0.25">
      <c r="A153" s="187"/>
      <c r="B153" s="298"/>
      <c r="C153" s="299"/>
      <c r="D153" s="299"/>
      <c r="E153" s="299"/>
      <c r="F153" s="175"/>
    </row>
    <row r="155" spans="1:6" x14ac:dyDescent="0.25">
      <c r="A155" s="187"/>
      <c r="B155" s="298"/>
      <c r="C155" s="299"/>
      <c r="D155" s="299"/>
      <c r="E155" s="299"/>
      <c r="F155" s="175"/>
    </row>
    <row r="157" spans="1:6" x14ac:dyDescent="0.25">
      <c r="A157" s="187"/>
    </row>
    <row r="158" spans="1:6" x14ac:dyDescent="0.25">
      <c r="A158" s="187"/>
    </row>
    <row r="159" spans="1:6" x14ac:dyDescent="0.25">
      <c r="A159" s="187"/>
    </row>
    <row r="160" spans="1:6" x14ac:dyDescent="0.25">
      <c r="A160" s="187"/>
    </row>
    <row r="161" spans="1:6" x14ac:dyDescent="0.25">
      <c r="A161" s="187"/>
    </row>
    <row r="163" spans="1:6" x14ac:dyDescent="0.25">
      <c r="A163" s="187"/>
      <c r="B163" s="298"/>
      <c r="C163" s="299"/>
      <c r="D163" s="299"/>
      <c r="E163" s="299"/>
      <c r="F163" s="175"/>
    </row>
    <row r="165" spans="1:6" x14ac:dyDescent="0.25">
      <c r="A165" s="187"/>
      <c r="B165" s="298"/>
      <c r="C165" s="299"/>
      <c r="D165" s="299"/>
      <c r="E165" s="299"/>
      <c r="F165" s="175"/>
    </row>
    <row r="167" spans="1:6" x14ac:dyDescent="0.25">
      <c r="A167" s="187"/>
    </row>
    <row r="168" spans="1:6" x14ac:dyDescent="0.25">
      <c r="A168" s="187"/>
    </row>
    <row r="169" spans="1:6" x14ac:dyDescent="0.25">
      <c r="A169" s="187"/>
    </row>
    <row r="171" spans="1:6" x14ac:dyDescent="0.25">
      <c r="A171" s="187"/>
      <c r="B171" s="298"/>
      <c r="C171" s="299"/>
      <c r="D171" s="299"/>
      <c r="E171" s="299"/>
      <c r="F171" s="175"/>
    </row>
    <row r="173" spans="1:6" x14ac:dyDescent="0.25">
      <c r="A173" s="187"/>
      <c r="B173" s="298"/>
      <c r="C173" s="299"/>
      <c r="D173" s="299"/>
      <c r="E173" s="299"/>
      <c r="F173" s="175"/>
    </row>
    <row r="175" spans="1:6" x14ac:dyDescent="0.25">
      <c r="A175" s="187"/>
    </row>
    <row r="177" spans="1:6" x14ac:dyDescent="0.25">
      <c r="A177" s="187"/>
      <c r="B177" s="298"/>
      <c r="C177" s="299"/>
      <c r="D177" s="299"/>
      <c r="E177" s="299"/>
      <c r="F177" s="175"/>
    </row>
    <row r="180" spans="1:6" x14ac:dyDescent="0.25">
      <c r="B180" s="298"/>
      <c r="C180" s="299"/>
      <c r="D180" s="299"/>
      <c r="E180" s="299"/>
    </row>
    <row r="182" spans="1:6" x14ac:dyDescent="0.25">
      <c r="B182" s="298"/>
      <c r="C182" s="299"/>
      <c r="D182" s="299"/>
      <c r="E182" s="299"/>
      <c r="F182" s="175"/>
    </row>
    <row r="183" spans="1:6" x14ac:dyDescent="0.25">
      <c r="B183" s="298"/>
      <c r="C183" s="299"/>
      <c r="D183" s="299"/>
      <c r="E183" s="299"/>
      <c r="F183" s="175"/>
    </row>
    <row r="184" spans="1:6" x14ac:dyDescent="0.25">
      <c r="B184" s="298"/>
      <c r="C184" s="299"/>
      <c r="D184" s="299"/>
      <c r="E184" s="299"/>
      <c r="F184" s="175"/>
    </row>
    <row r="185" spans="1:6" x14ac:dyDescent="0.25">
      <c r="B185" s="298"/>
      <c r="C185" s="299"/>
      <c r="D185" s="299"/>
      <c r="E185" s="299"/>
      <c r="F185" s="175"/>
    </row>
    <row r="187" spans="1:6" x14ac:dyDescent="0.25">
      <c r="B187" s="298"/>
      <c r="C187" s="299"/>
      <c r="D187" s="299"/>
      <c r="E187" s="299"/>
      <c r="F187" s="175"/>
    </row>
    <row r="191" spans="1:6" x14ac:dyDescent="0.25">
      <c r="B191" s="298"/>
      <c r="C191" s="299"/>
      <c r="D191" s="299"/>
      <c r="E191" s="299"/>
    </row>
    <row r="193" spans="2:6" x14ac:dyDescent="0.25">
      <c r="B193" s="298"/>
      <c r="C193" s="299"/>
      <c r="D193" s="299"/>
      <c r="E193" s="299"/>
      <c r="F193" s="175"/>
    </row>
    <row r="194" spans="2:6" x14ac:dyDescent="0.25">
      <c r="B194" s="298"/>
      <c r="C194" s="299"/>
      <c r="D194" s="299"/>
      <c r="E194" s="299"/>
      <c r="F194" s="175"/>
    </row>
    <row r="195" spans="2:6" x14ac:dyDescent="0.25">
      <c r="B195" s="298"/>
      <c r="C195" s="299"/>
      <c r="D195" s="299"/>
      <c r="E195" s="299"/>
      <c r="F195" s="175"/>
    </row>
    <row r="197" spans="2:6" x14ac:dyDescent="0.25">
      <c r="B197" s="298"/>
      <c r="C197" s="299"/>
      <c r="D197" s="299"/>
      <c r="E197" s="299"/>
      <c r="F197" s="175"/>
    </row>
  </sheetData>
  <mergeCells count="45">
    <mergeCell ref="B195:E195"/>
    <mergeCell ref="B197:E197"/>
    <mergeCell ref="B184:E184"/>
    <mergeCell ref="B185:E185"/>
    <mergeCell ref="B187:E187"/>
    <mergeCell ref="B191:E191"/>
    <mergeCell ref="B193:E193"/>
    <mergeCell ref="B194:E194"/>
    <mergeCell ref="B183:E183"/>
    <mergeCell ref="B146:E146"/>
    <mergeCell ref="B148:E148"/>
    <mergeCell ref="B153:E153"/>
    <mergeCell ref="B155:E155"/>
    <mergeCell ref="B163:E163"/>
    <mergeCell ref="B165:E165"/>
    <mergeCell ref="B171:E171"/>
    <mergeCell ref="B173:E173"/>
    <mergeCell ref="B177:E177"/>
    <mergeCell ref="B180:E180"/>
    <mergeCell ref="B182:E182"/>
    <mergeCell ref="B143:E143"/>
    <mergeCell ref="B112:E112"/>
    <mergeCell ref="B124:E124"/>
    <mergeCell ref="B126:E126"/>
    <mergeCell ref="B131:E131"/>
    <mergeCell ref="B134:E134"/>
    <mergeCell ref="B136:E136"/>
    <mergeCell ref="B137:E137"/>
    <mergeCell ref="B138:E138"/>
    <mergeCell ref="B139:E139"/>
    <mergeCell ref="B140:E140"/>
    <mergeCell ref="B141:E141"/>
    <mergeCell ref="B110:E110"/>
    <mergeCell ref="B4:E4"/>
    <mergeCell ref="B46:E46"/>
    <mergeCell ref="B68:E68"/>
    <mergeCell ref="B70:E70"/>
    <mergeCell ref="B74:E74"/>
    <mergeCell ref="B76:E76"/>
    <mergeCell ref="B93:E93"/>
    <mergeCell ref="B95:E95"/>
    <mergeCell ref="B103:E103"/>
    <mergeCell ref="B105:E105"/>
    <mergeCell ref="B48:E48"/>
    <mergeCell ref="B52:E52"/>
  </mergeCells>
  <pageMargins left="0.70866141732283472" right="0.70866141732283472" top="0.74803149606299213" bottom="0.74803149606299213" header="0.31496062992125984" footer="0.31496062992125984"/>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0"/>
  <sheetViews>
    <sheetView tabSelected="1" topLeftCell="A113" zoomScale="115" zoomScaleNormal="115" zoomScalePageLayoutView="85" workbookViewId="0">
      <selection activeCell="B114" sqref="B114"/>
    </sheetView>
  </sheetViews>
  <sheetFormatPr defaultRowHeight="15" x14ac:dyDescent="0.25"/>
  <cols>
    <col min="1" max="1" width="7.140625" style="160" bestFit="1" customWidth="1"/>
    <col min="2" max="2" width="54.140625" style="1" customWidth="1"/>
    <col min="3" max="3" width="16.7109375" style="163" customWidth="1"/>
    <col min="4" max="4" width="15.28515625" style="164" customWidth="1"/>
    <col min="5" max="5" width="30.85546875" style="164" customWidth="1"/>
    <col min="6" max="6" width="25.7109375" style="164" customWidth="1"/>
    <col min="7" max="12" width="9.140625" style="4"/>
    <col min="13" max="13" width="54.42578125" style="4" customWidth="1"/>
    <col min="14" max="18" width="9.140625" style="4"/>
    <col min="19" max="19" width="23.28515625" style="4" customWidth="1"/>
    <col min="20" max="16384" width="9.140625" style="4"/>
  </cols>
  <sheetData>
    <row r="1" spans="1:6" x14ac:dyDescent="0.25">
      <c r="C1" s="225"/>
    </row>
    <row r="2" spans="1:6" x14ac:dyDescent="0.25">
      <c r="A2" s="198" t="s">
        <v>8</v>
      </c>
      <c r="B2" s="199" t="s">
        <v>9</v>
      </c>
      <c r="C2" s="199" t="s">
        <v>12</v>
      </c>
      <c r="D2" s="199" t="s">
        <v>10</v>
      </c>
      <c r="E2" s="199" t="s">
        <v>13</v>
      </c>
      <c r="F2" s="197" t="s">
        <v>11</v>
      </c>
    </row>
    <row r="4" spans="1:6" x14ac:dyDescent="0.25">
      <c r="A4" s="161" t="s">
        <v>366</v>
      </c>
      <c r="B4" s="298" t="s">
        <v>478</v>
      </c>
      <c r="C4" s="299"/>
      <c r="D4" s="299"/>
      <c r="E4" s="299"/>
      <c r="F4" s="175"/>
    </row>
    <row r="5" spans="1:6" x14ac:dyDescent="0.25">
      <c r="A5" s="161"/>
      <c r="B5" s="2"/>
      <c r="D5" s="163"/>
      <c r="E5" s="163"/>
      <c r="F5" s="175"/>
    </row>
    <row r="6" spans="1:6" x14ac:dyDescent="0.25">
      <c r="A6" s="165" t="s">
        <v>367</v>
      </c>
      <c r="B6" s="296" t="s">
        <v>1</v>
      </c>
      <c r="C6" s="297"/>
      <c r="D6" s="297"/>
      <c r="E6" s="297"/>
      <c r="F6" s="167"/>
    </row>
    <row r="8" spans="1:6" s="137" customFormat="1" ht="138" customHeight="1" x14ac:dyDescent="0.25">
      <c r="A8" s="190" t="s">
        <v>368</v>
      </c>
      <c r="B8" s="3" t="s">
        <v>446</v>
      </c>
      <c r="C8" s="183"/>
      <c r="D8" s="184"/>
      <c r="E8" s="184"/>
      <c r="F8" s="184"/>
    </row>
    <row r="9" spans="1:6" s="137" customFormat="1" x14ac:dyDescent="0.25">
      <c r="A9" s="190" t="s">
        <v>329</v>
      </c>
      <c r="B9" s="3" t="s">
        <v>369</v>
      </c>
      <c r="C9" s="183" t="s">
        <v>2</v>
      </c>
      <c r="D9" s="115">
        <v>25</v>
      </c>
      <c r="E9" s="184"/>
      <c r="F9" s="115">
        <f t="shared" ref="F9:F10" si="0">D9*E9</f>
        <v>0</v>
      </c>
    </row>
    <row r="10" spans="1:6" s="137" customFormat="1" x14ac:dyDescent="0.25">
      <c r="A10" s="190" t="s">
        <v>329</v>
      </c>
      <c r="B10" s="3" t="s">
        <v>498</v>
      </c>
      <c r="C10" s="183" t="s">
        <v>2</v>
      </c>
      <c r="D10" s="184">
        <v>22.2</v>
      </c>
      <c r="E10" s="184"/>
      <c r="F10" s="184">
        <f t="shared" si="0"/>
        <v>0</v>
      </c>
    </row>
    <row r="11" spans="1:6" s="137" customFormat="1" ht="78" customHeight="1" x14ac:dyDescent="0.25">
      <c r="A11" s="191" t="s">
        <v>370</v>
      </c>
      <c r="B11" s="3" t="s">
        <v>424</v>
      </c>
      <c r="C11" s="31" t="s">
        <v>2</v>
      </c>
      <c r="D11" s="32">
        <v>234</v>
      </c>
      <c r="E11" s="32"/>
      <c r="F11" s="96">
        <f>D11*E11</f>
        <v>0</v>
      </c>
    </row>
    <row r="12" spans="1:6" s="137" customFormat="1" ht="45" x14ac:dyDescent="0.25">
      <c r="A12" s="191" t="s">
        <v>371</v>
      </c>
      <c r="B12" s="3" t="s">
        <v>200</v>
      </c>
      <c r="C12" s="31" t="s">
        <v>2</v>
      </c>
      <c r="D12" s="32">
        <v>84</v>
      </c>
      <c r="E12" s="32"/>
      <c r="F12" s="96">
        <f>D12*E12</f>
        <v>0</v>
      </c>
    </row>
    <row r="13" spans="1:6" s="137" customFormat="1" ht="60" x14ac:dyDescent="0.25">
      <c r="A13" s="190" t="s">
        <v>373</v>
      </c>
      <c r="B13" s="3" t="s">
        <v>372</v>
      </c>
      <c r="C13" s="183" t="s">
        <v>6</v>
      </c>
      <c r="D13" s="184">
        <v>104</v>
      </c>
      <c r="E13" s="184"/>
      <c r="F13" s="184">
        <f>D13*E13</f>
        <v>0</v>
      </c>
    </row>
    <row r="14" spans="1:6" s="137" customFormat="1" ht="113.25" customHeight="1" x14ac:dyDescent="0.25">
      <c r="A14" s="190" t="s">
        <v>377</v>
      </c>
      <c r="B14" s="3" t="s">
        <v>374</v>
      </c>
      <c r="C14" s="183"/>
      <c r="D14" s="184"/>
      <c r="E14" s="184"/>
      <c r="F14" s="184"/>
    </row>
    <row r="15" spans="1:6" s="137" customFormat="1" x14ac:dyDescent="0.25">
      <c r="A15" s="190"/>
      <c r="B15" s="3" t="s">
        <v>375</v>
      </c>
      <c r="C15" s="183" t="s">
        <v>2</v>
      </c>
      <c r="D15" s="184">
        <v>3</v>
      </c>
      <c r="E15" s="184"/>
      <c r="F15" s="184">
        <f>D15*E15</f>
        <v>0</v>
      </c>
    </row>
    <row r="16" spans="1:6" s="137" customFormat="1" x14ac:dyDescent="0.25">
      <c r="A16" s="190"/>
      <c r="B16" s="3" t="s">
        <v>376</v>
      </c>
      <c r="C16" s="183" t="s">
        <v>2</v>
      </c>
      <c r="D16" s="184">
        <v>3.2</v>
      </c>
      <c r="E16" s="184"/>
      <c r="F16" s="184">
        <f>D16*E16</f>
        <v>0</v>
      </c>
    </row>
    <row r="17" spans="1:6" s="137" customFormat="1" x14ac:dyDescent="0.25">
      <c r="A17" s="190"/>
      <c r="B17" s="3"/>
      <c r="C17" s="183"/>
      <c r="D17" s="184"/>
      <c r="E17" s="184"/>
      <c r="F17" s="184"/>
    </row>
    <row r="18" spans="1:6" s="137" customFormat="1" ht="201" customHeight="1" x14ac:dyDescent="0.25">
      <c r="A18" s="190" t="s">
        <v>378</v>
      </c>
      <c r="B18" s="3" t="s">
        <v>447</v>
      </c>
      <c r="C18" s="183"/>
      <c r="D18" s="184"/>
      <c r="E18" s="184"/>
      <c r="F18" s="184"/>
    </row>
    <row r="19" spans="1:6" s="137" customFormat="1" x14ac:dyDescent="0.25">
      <c r="A19" s="190"/>
      <c r="B19" s="3" t="s">
        <v>375</v>
      </c>
      <c r="C19" s="183" t="s">
        <v>2</v>
      </c>
      <c r="D19" s="184">
        <v>9</v>
      </c>
      <c r="E19" s="184"/>
      <c r="F19" s="184">
        <f>D19*E19</f>
        <v>0</v>
      </c>
    </row>
    <row r="20" spans="1:6" s="137" customFormat="1" x14ac:dyDescent="0.25">
      <c r="A20" s="190"/>
      <c r="B20" s="3" t="s">
        <v>376</v>
      </c>
      <c r="C20" s="183" t="s">
        <v>2</v>
      </c>
      <c r="D20" s="184">
        <v>10</v>
      </c>
      <c r="E20" s="184"/>
      <c r="F20" s="184">
        <f>D20*E20</f>
        <v>0</v>
      </c>
    </row>
    <row r="21" spans="1:6" s="137" customFormat="1" x14ac:dyDescent="0.25">
      <c r="A21" s="190"/>
      <c r="B21" s="3"/>
      <c r="C21" s="183"/>
      <c r="D21" s="184"/>
      <c r="E21" s="184"/>
      <c r="F21" s="184"/>
    </row>
    <row r="22" spans="1:6" s="137" customFormat="1" ht="93" customHeight="1" x14ac:dyDescent="0.25">
      <c r="A22" s="190" t="s">
        <v>379</v>
      </c>
      <c r="B22" s="3" t="s">
        <v>380</v>
      </c>
      <c r="C22" s="183"/>
      <c r="D22" s="184"/>
      <c r="E22" s="184"/>
      <c r="F22" s="184"/>
    </row>
    <row r="23" spans="1:6" s="137" customFormat="1" x14ac:dyDescent="0.25">
      <c r="A23" s="190"/>
      <c r="B23" s="3" t="s">
        <v>375</v>
      </c>
      <c r="C23" s="183" t="s">
        <v>2</v>
      </c>
      <c r="D23" s="184">
        <v>8.3000000000000007</v>
      </c>
      <c r="E23" s="184"/>
      <c r="F23" s="184">
        <f>D23*E23</f>
        <v>0</v>
      </c>
    </row>
    <row r="24" spans="1:6" s="137" customFormat="1" x14ac:dyDescent="0.25">
      <c r="A24" s="190"/>
      <c r="B24" s="3" t="s">
        <v>376</v>
      </c>
      <c r="C24" s="183" t="s">
        <v>2</v>
      </c>
      <c r="D24" s="184">
        <v>7.4</v>
      </c>
      <c r="E24" s="184"/>
      <c r="F24" s="184">
        <f>D24*E24</f>
        <v>0</v>
      </c>
    </row>
    <row r="25" spans="1:6" s="137" customFormat="1" x14ac:dyDescent="0.25">
      <c r="A25" s="190"/>
      <c r="B25" s="3"/>
      <c r="C25" s="183"/>
      <c r="D25" s="184"/>
      <c r="E25" s="184"/>
      <c r="F25" s="184"/>
    </row>
    <row r="26" spans="1:6" s="137" customFormat="1" ht="30" x14ac:dyDescent="0.25">
      <c r="A26" s="192" t="s">
        <v>381</v>
      </c>
      <c r="B26" s="3" t="s">
        <v>569</v>
      </c>
      <c r="C26" s="31" t="s">
        <v>2</v>
      </c>
      <c r="D26" s="32">
        <v>165</v>
      </c>
      <c r="E26" s="32"/>
      <c r="F26" s="96">
        <f>D26*E26</f>
        <v>0</v>
      </c>
    </row>
    <row r="28" spans="1:6" x14ac:dyDescent="0.25">
      <c r="A28" s="165"/>
      <c r="B28" s="296" t="s">
        <v>341</v>
      </c>
      <c r="C28" s="297"/>
      <c r="D28" s="297"/>
      <c r="E28" s="297"/>
      <c r="F28" s="167">
        <f>SUM(F8:F26)</f>
        <v>0</v>
      </c>
    </row>
    <row r="30" spans="1:6" x14ac:dyDescent="0.25">
      <c r="A30" s="166" t="s">
        <v>382</v>
      </c>
      <c r="B30" s="296" t="s">
        <v>25</v>
      </c>
      <c r="C30" s="297"/>
      <c r="D30" s="297"/>
      <c r="E30" s="297"/>
      <c r="F30" s="167"/>
    </row>
    <row r="32" spans="1:6" s="137" customFormat="1" ht="60" x14ac:dyDescent="0.25">
      <c r="A32" s="95" t="s">
        <v>448</v>
      </c>
      <c r="B32" s="3" t="s">
        <v>508</v>
      </c>
      <c r="C32" s="31" t="s">
        <v>2</v>
      </c>
      <c r="D32" s="32">
        <v>4.4000000000000004</v>
      </c>
      <c r="E32" s="32"/>
      <c r="F32" s="96">
        <f>D32*E32</f>
        <v>0</v>
      </c>
    </row>
    <row r="33" spans="1:6" s="137" customFormat="1" ht="60" x14ac:dyDescent="0.25">
      <c r="A33" s="95" t="s">
        <v>383</v>
      </c>
      <c r="B33" s="3" t="s">
        <v>129</v>
      </c>
      <c r="C33" s="31"/>
      <c r="D33" s="32"/>
      <c r="E33" s="32"/>
      <c r="F33" s="96"/>
    </row>
    <row r="34" spans="1:6" s="137" customFormat="1" x14ac:dyDescent="0.25">
      <c r="A34" s="95"/>
      <c r="B34" s="103" t="s">
        <v>121</v>
      </c>
      <c r="C34" s="31" t="s">
        <v>2</v>
      </c>
      <c r="D34" s="32">
        <v>10.7</v>
      </c>
      <c r="E34" s="32"/>
      <c r="F34" s="96">
        <f>D34*E34</f>
        <v>0</v>
      </c>
    </row>
    <row r="35" spans="1:6" s="137" customFormat="1" x14ac:dyDescent="0.25">
      <c r="A35" s="95"/>
      <c r="B35" s="103" t="s">
        <v>122</v>
      </c>
      <c r="C35" s="31" t="s">
        <v>6</v>
      </c>
      <c r="D35" s="32">
        <v>6.6</v>
      </c>
      <c r="E35" s="32"/>
      <c r="F35" s="96">
        <f>D35*E35</f>
        <v>0</v>
      </c>
    </row>
    <row r="36" spans="1:6" s="137" customFormat="1" x14ac:dyDescent="0.25">
      <c r="A36" s="95"/>
      <c r="B36" s="103" t="s">
        <v>123</v>
      </c>
      <c r="C36" s="31" t="s">
        <v>14</v>
      </c>
      <c r="D36" s="32">
        <v>750</v>
      </c>
      <c r="E36" s="32"/>
      <c r="F36" s="96">
        <f>D36*E36</f>
        <v>0</v>
      </c>
    </row>
    <row r="37" spans="1:6" s="137" customFormat="1" ht="81.75" customHeight="1" x14ac:dyDescent="0.25">
      <c r="A37" s="95" t="s">
        <v>385</v>
      </c>
      <c r="B37" s="3" t="s">
        <v>128</v>
      </c>
      <c r="C37" s="31"/>
      <c r="D37" s="32"/>
      <c r="E37" s="32"/>
      <c r="F37" s="96"/>
    </row>
    <row r="38" spans="1:6" s="137" customFormat="1" x14ac:dyDescent="0.25">
      <c r="A38" s="95"/>
      <c r="B38" s="103" t="s">
        <v>121</v>
      </c>
      <c r="C38" s="31" t="s">
        <v>2</v>
      </c>
      <c r="D38" s="32">
        <v>22.5</v>
      </c>
      <c r="E38" s="32"/>
      <c r="F38" s="96">
        <f>D38*E38</f>
        <v>0</v>
      </c>
    </row>
    <row r="39" spans="1:6" s="137" customFormat="1" x14ac:dyDescent="0.25">
      <c r="A39" s="95"/>
      <c r="B39" s="103" t="s">
        <v>122</v>
      </c>
      <c r="C39" s="31" t="s">
        <v>6</v>
      </c>
      <c r="D39" s="32">
        <v>178</v>
      </c>
      <c r="E39" s="32"/>
      <c r="F39" s="96">
        <f>D39*E39</f>
        <v>0</v>
      </c>
    </row>
    <row r="40" spans="1:6" s="137" customFormat="1" x14ac:dyDescent="0.25">
      <c r="A40" s="95"/>
      <c r="B40" s="103" t="s">
        <v>123</v>
      </c>
      <c r="C40" s="31" t="s">
        <v>14</v>
      </c>
      <c r="D40" s="32">
        <v>1575</v>
      </c>
      <c r="E40" s="32"/>
      <c r="F40" s="96">
        <f>D40*E40</f>
        <v>0</v>
      </c>
    </row>
    <row r="41" spans="1:6" s="137" customFormat="1" ht="60" x14ac:dyDescent="0.25">
      <c r="A41" s="95" t="s">
        <v>386</v>
      </c>
      <c r="B41" s="3" t="s">
        <v>130</v>
      </c>
      <c r="C41" s="31"/>
      <c r="D41" s="32"/>
      <c r="E41" s="32"/>
      <c r="F41" s="96"/>
    </row>
    <row r="42" spans="1:6" s="137" customFormat="1" x14ac:dyDescent="0.25">
      <c r="A42" s="95"/>
      <c r="B42" s="103" t="s">
        <v>121</v>
      </c>
      <c r="C42" s="31" t="s">
        <v>2</v>
      </c>
      <c r="D42" s="32">
        <v>8.5</v>
      </c>
      <c r="E42" s="32"/>
      <c r="F42" s="96">
        <f>D42*E42</f>
        <v>0</v>
      </c>
    </row>
    <row r="43" spans="1:6" s="137" customFormat="1" x14ac:dyDescent="0.25">
      <c r="A43" s="95"/>
      <c r="B43" s="103" t="s">
        <v>122</v>
      </c>
      <c r="C43" s="31" t="s">
        <v>6</v>
      </c>
      <c r="D43" s="32">
        <v>55</v>
      </c>
      <c r="E43" s="32"/>
      <c r="F43" s="96">
        <f>D43*E43</f>
        <v>0</v>
      </c>
    </row>
    <row r="44" spans="1:6" s="137" customFormat="1" x14ac:dyDescent="0.25">
      <c r="A44" s="95"/>
      <c r="B44" s="103" t="s">
        <v>123</v>
      </c>
      <c r="C44" s="31" t="s">
        <v>14</v>
      </c>
      <c r="D44" s="32">
        <v>595</v>
      </c>
      <c r="E44" s="32"/>
      <c r="F44" s="96">
        <f>D44*E44</f>
        <v>0</v>
      </c>
    </row>
    <row r="45" spans="1:6" s="137" customFormat="1" ht="60" x14ac:dyDescent="0.25">
      <c r="A45" s="95" t="s">
        <v>387</v>
      </c>
      <c r="B45" s="3" t="s">
        <v>131</v>
      </c>
      <c r="C45" s="31"/>
      <c r="D45" s="32"/>
      <c r="E45" s="32"/>
      <c r="F45" s="96"/>
    </row>
    <row r="46" spans="1:6" s="137" customFormat="1" x14ac:dyDescent="0.25">
      <c r="A46" s="95"/>
      <c r="B46" s="103" t="s">
        <v>121</v>
      </c>
      <c r="C46" s="31" t="s">
        <v>2</v>
      </c>
      <c r="D46" s="32">
        <v>0.6</v>
      </c>
      <c r="E46" s="32"/>
      <c r="F46" s="96">
        <f>D46*E46</f>
        <v>0</v>
      </c>
    </row>
    <row r="47" spans="1:6" s="137" customFormat="1" x14ac:dyDescent="0.25">
      <c r="A47" s="95"/>
      <c r="B47" s="103" t="s">
        <v>122</v>
      </c>
      <c r="C47" s="31" t="s">
        <v>6</v>
      </c>
      <c r="D47" s="32">
        <v>10.8</v>
      </c>
      <c r="E47" s="32"/>
      <c r="F47" s="96">
        <f>D47*E47</f>
        <v>0</v>
      </c>
    </row>
    <row r="48" spans="1:6" s="137" customFormat="1" x14ac:dyDescent="0.25">
      <c r="A48" s="95"/>
      <c r="B48" s="103" t="s">
        <v>123</v>
      </c>
      <c r="C48" s="31" t="s">
        <v>14</v>
      </c>
      <c r="D48" s="32">
        <v>50</v>
      </c>
      <c r="E48" s="32"/>
      <c r="F48" s="96">
        <f>D48*E48</f>
        <v>0</v>
      </c>
    </row>
    <row r="49" spans="1:6" s="137" customFormat="1" ht="90" x14ac:dyDescent="0.25">
      <c r="A49" s="95" t="s">
        <v>449</v>
      </c>
      <c r="B49" s="3" t="s">
        <v>642</v>
      </c>
      <c r="C49" s="31"/>
      <c r="D49" s="32"/>
      <c r="E49" s="32"/>
      <c r="F49" s="96"/>
    </row>
    <row r="50" spans="1:6" s="137" customFormat="1" x14ac:dyDescent="0.25">
      <c r="A50" s="95"/>
      <c r="B50" s="103" t="s">
        <v>121</v>
      </c>
      <c r="C50" s="31" t="s">
        <v>2</v>
      </c>
      <c r="D50" s="32">
        <v>0.7</v>
      </c>
      <c r="E50" s="32"/>
      <c r="F50" s="96">
        <f>D50*E50</f>
        <v>0</v>
      </c>
    </row>
    <row r="51" spans="1:6" s="137" customFormat="1" x14ac:dyDescent="0.25">
      <c r="A51" s="95"/>
      <c r="B51" s="103" t="s">
        <v>122</v>
      </c>
      <c r="C51" s="31" t="s">
        <v>6</v>
      </c>
      <c r="D51" s="32">
        <v>12</v>
      </c>
      <c r="E51" s="32"/>
      <c r="F51" s="96">
        <f>D51*E51</f>
        <v>0</v>
      </c>
    </row>
    <row r="52" spans="1:6" s="137" customFormat="1" x14ac:dyDescent="0.25">
      <c r="A52" s="95"/>
      <c r="B52" s="103" t="s">
        <v>123</v>
      </c>
      <c r="C52" s="31" t="s">
        <v>14</v>
      </c>
      <c r="D52" s="32">
        <v>60</v>
      </c>
      <c r="E52" s="32"/>
      <c r="F52" s="96">
        <f>D52*E52</f>
        <v>0</v>
      </c>
    </row>
    <row r="53" spans="1:6" s="137" customFormat="1" ht="75" x14ac:dyDescent="0.25">
      <c r="A53" s="95" t="s">
        <v>450</v>
      </c>
      <c r="B53" s="3" t="s">
        <v>142</v>
      </c>
      <c r="C53" s="31"/>
      <c r="D53" s="32"/>
      <c r="E53" s="32"/>
      <c r="F53" s="96"/>
    </row>
    <row r="54" spans="1:6" s="137" customFormat="1" x14ac:dyDescent="0.25">
      <c r="A54" s="95"/>
      <c r="B54" s="103" t="s">
        <v>121</v>
      </c>
      <c r="C54" s="31" t="s">
        <v>2</v>
      </c>
      <c r="D54" s="32">
        <v>0.8</v>
      </c>
      <c r="E54" s="32"/>
      <c r="F54" s="96">
        <f>D54*E54</f>
        <v>0</v>
      </c>
    </row>
    <row r="55" spans="1:6" s="137" customFormat="1" x14ac:dyDescent="0.25">
      <c r="A55" s="95"/>
      <c r="B55" s="103" t="s">
        <v>122</v>
      </c>
      <c r="C55" s="31" t="s">
        <v>6</v>
      </c>
      <c r="D55" s="32">
        <v>5.5</v>
      </c>
      <c r="E55" s="32"/>
      <c r="F55" s="96">
        <f>D55*E55</f>
        <v>0</v>
      </c>
    </row>
    <row r="56" spans="1:6" s="137" customFormat="1" x14ac:dyDescent="0.25">
      <c r="A56" s="95"/>
      <c r="B56" s="103" t="s">
        <v>123</v>
      </c>
      <c r="C56" s="31" t="s">
        <v>14</v>
      </c>
      <c r="D56" s="32">
        <v>56</v>
      </c>
      <c r="E56" s="32"/>
      <c r="F56" s="96">
        <f>D56*E56</f>
        <v>0</v>
      </c>
    </row>
    <row r="57" spans="1:6" s="137" customFormat="1" ht="60" x14ac:dyDescent="0.25">
      <c r="A57" s="95" t="s">
        <v>451</v>
      </c>
      <c r="B57" s="3" t="s">
        <v>133</v>
      </c>
      <c r="C57" s="31"/>
      <c r="D57" s="32"/>
      <c r="E57" s="32"/>
      <c r="F57" s="96"/>
    </row>
    <row r="58" spans="1:6" s="137" customFormat="1" x14ac:dyDescent="0.25">
      <c r="A58" s="95"/>
      <c r="B58" s="103" t="s">
        <v>121</v>
      </c>
      <c r="C58" s="31" t="s">
        <v>2</v>
      </c>
      <c r="D58" s="32">
        <v>1.45</v>
      </c>
      <c r="E58" s="32"/>
      <c r="F58" s="96">
        <f>D58*E58</f>
        <v>0</v>
      </c>
    </row>
    <row r="59" spans="1:6" s="137" customFormat="1" x14ac:dyDescent="0.25">
      <c r="A59" s="95"/>
      <c r="B59" s="103" t="s">
        <v>122</v>
      </c>
      <c r="C59" s="31" t="s">
        <v>6</v>
      </c>
      <c r="D59" s="32">
        <v>11</v>
      </c>
      <c r="E59" s="32"/>
      <c r="F59" s="96">
        <f>D59*E59</f>
        <v>0</v>
      </c>
    </row>
    <row r="60" spans="1:6" s="137" customFormat="1" x14ac:dyDescent="0.25">
      <c r="A60" s="95"/>
      <c r="B60" s="103" t="s">
        <v>123</v>
      </c>
      <c r="C60" s="31" t="s">
        <v>14</v>
      </c>
      <c r="D60" s="32">
        <v>105</v>
      </c>
      <c r="E60" s="32"/>
      <c r="F60" s="96">
        <f>D60*E60</f>
        <v>0</v>
      </c>
    </row>
    <row r="61" spans="1:6" s="137" customFormat="1" ht="60" x14ac:dyDescent="0.25">
      <c r="A61" s="95" t="s">
        <v>452</v>
      </c>
      <c r="B61" s="110" t="s">
        <v>143</v>
      </c>
      <c r="C61" s="31" t="s">
        <v>2</v>
      </c>
      <c r="D61" s="32">
        <v>2.7</v>
      </c>
      <c r="E61" s="32"/>
      <c r="F61" s="96">
        <f>D61*E61</f>
        <v>0</v>
      </c>
    </row>
    <row r="62" spans="1:6" s="137" customFormat="1" ht="78.75" customHeight="1" x14ac:dyDescent="0.25">
      <c r="A62" s="95" t="s">
        <v>453</v>
      </c>
      <c r="B62" s="3" t="s">
        <v>384</v>
      </c>
      <c r="C62" s="183"/>
      <c r="D62" s="184"/>
      <c r="E62" s="184"/>
      <c r="F62" s="184"/>
    </row>
    <row r="63" spans="1:6" s="137" customFormat="1" x14ac:dyDescent="0.25">
      <c r="A63" s="95"/>
      <c r="B63" s="3" t="s">
        <v>375</v>
      </c>
      <c r="C63" s="183" t="s">
        <v>3</v>
      </c>
      <c r="D63" s="184">
        <v>3</v>
      </c>
      <c r="E63" s="184"/>
      <c r="F63" s="184">
        <f>D63*E63</f>
        <v>0</v>
      </c>
    </row>
    <row r="64" spans="1:6" s="137" customFormat="1" ht="75" x14ac:dyDescent="0.25">
      <c r="A64" s="95" t="s">
        <v>454</v>
      </c>
      <c r="B64" s="3" t="s">
        <v>457</v>
      </c>
      <c r="C64" s="183" t="s">
        <v>3</v>
      </c>
      <c r="D64" s="184">
        <v>2</v>
      </c>
      <c r="E64" s="184"/>
      <c r="F64" s="184">
        <f t="shared" ref="F64:F66" si="1">D64*E64</f>
        <v>0</v>
      </c>
    </row>
    <row r="65" spans="1:6" s="137" customFormat="1" ht="75" x14ac:dyDescent="0.25">
      <c r="A65" s="95" t="s">
        <v>455</v>
      </c>
      <c r="B65" s="3" t="s">
        <v>458</v>
      </c>
      <c r="C65" s="183" t="s">
        <v>3</v>
      </c>
      <c r="D65" s="184">
        <v>2</v>
      </c>
      <c r="E65" s="184"/>
      <c r="F65" s="184">
        <f t="shared" si="1"/>
        <v>0</v>
      </c>
    </row>
    <row r="66" spans="1:6" s="137" customFormat="1" ht="60" x14ac:dyDescent="0.25">
      <c r="A66" s="95" t="s">
        <v>456</v>
      </c>
      <c r="B66" s="3" t="s">
        <v>388</v>
      </c>
      <c r="C66" s="183" t="s">
        <v>3</v>
      </c>
      <c r="D66" s="184">
        <v>2</v>
      </c>
      <c r="E66" s="184"/>
      <c r="F66" s="184">
        <f t="shared" si="1"/>
        <v>0</v>
      </c>
    </row>
    <row r="67" spans="1:6" s="137" customFormat="1" ht="45" x14ac:dyDescent="0.25">
      <c r="A67" s="95" t="s">
        <v>509</v>
      </c>
      <c r="B67" s="3" t="s">
        <v>510</v>
      </c>
      <c r="C67" s="31" t="s">
        <v>2</v>
      </c>
      <c r="D67" s="32">
        <v>3.4</v>
      </c>
      <c r="E67" s="32"/>
      <c r="F67" s="96">
        <f>D67*E67</f>
        <v>0</v>
      </c>
    </row>
    <row r="68" spans="1:6" s="137" customFormat="1" ht="60" x14ac:dyDescent="0.25">
      <c r="A68" s="95" t="s">
        <v>556</v>
      </c>
      <c r="B68" s="3" t="s">
        <v>555</v>
      </c>
      <c r="C68" s="183"/>
      <c r="D68" s="184"/>
      <c r="E68" s="184"/>
      <c r="F68" s="184"/>
    </row>
    <row r="69" spans="1:6" s="137" customFormat="1" x14ac:dyDescent="0.25">
      <c r="A69" s="95"/>
      <c r="B69" s="103" t="s">
        <v>121</v>
      </c>
      <c r="C69" s="31" t="s">
        <v>2</v>
      </c>
      <c r="D69" s="32">
        <v>0.12</v>
      </c>
      <c r="E69" s="32"/>
      <c r="F69" s="96">
        <f>D69*E69</f>
        <v>0</v>
      </c>
    </row>
    <row r="70" spans="1:6" s="137" customFormat="1" x14ac:dyDescent="0.25">
      <c r="A70" s="95"/>
      <c r="B70" s="103" t="s">
        <v>122</v>
      </c>
      <c r="C70" s="31" t="s">
        <v>6</v>
      </c>
      <c r="D70" s="32">
        <v>0.6</v>
      </c>
      <c r="E70" s="32"/>
      <c r="F70" s="96">
        <f>D70*E70</f>
        <v>0</v>
      </c>
    </row>
    <row r="71" spans="1:6" s="137" customFormat="1" x14ac:dyDescent="0.25">
      <c r="A71" s="95"/>
      <c r="B71" s="103" t="s">
        <v>123</v>
      </c>
      <c r="C71" s="31" t="s">
        <v>14</v>
      </c>
      <c r="D71" s="32">
        <v>10</v>
      </c>
      <c r="E71" s="32"/>
      <c r="F71" s="96">
        <f>D71*E71</f>
        <v>0</v>
      </c>
    </row>
    <row r="72" spans="1:6" x14ac:dyDescent="0.25">
      <c r="A72" s="162"/>
      <c r="B72" s="193"/>
    </row>
    <row r="73" spans="1:6" x14ac:dyDescent="0.25">
      <c r="A73" s="165"/>
      <c r="B73" s="296" t="s">
        <v>33</v>
      </c>
      <c r="C73" s="297"/>
      <c r="D73" s="297"/>
      <c r="E73" s="297"/>
      <c r="F73" s="167">
        <f>SUM(F32:F71)</f>
        <v>0</v>
      </c>
    </row>
    <row r="75" spans="1:6" x14ac:dyDescent="0.25">
      <c r="A75" s="165" t="s">
        <v>389</v>
      </c>
      <c r="B75" s="296" t="s">
        <v>4</v>
      </c>
      <c r="C75" s="297"/>
      <c r="D75" s="297"/>
      <c r="E75" s="297"/>
      <c r="F75" s="167"/>
    </row>
    <row r="77" spans="1:6" s="137" customFormat="1" ht="90" x14ac:dyDescent="0.25">
      <c r="A77" s="55" t="s">
        <v>390</v>
      </c>
      <c r="B77" s="3" t="s">
        <v>587</v>
      </c>
      <c r="C77" s="183" t="s">
        <v>3</v>
      </c>
      <c r="D77" s="184">
        <v>2</v>
      </c>
      <c r="E77" s="184"/>
      <c r="F77" s="184">
        <f>D77*E77</f>
        <v>0</v>
      </c>
    </row>
    <row r="78" spans="1:6" s="137" customFormat="1" ht="45" x14ac:dyDescent="0.25">
      <c r="A78" s="55" t="s">
        <v>391</v>
      </c>
      <c r="B78" s="3" t="s">
        <v>392</v>
      </c>
      <c r="C78" s="183" t="s">
        <v>3</v>
      </c>
      <c r="D78" s="184">
        <v>2</v>
      </c>
      <c r="E78" s="184"/>
      <c r="F78" s="184">
        <f>D78*E78</f>
        <v>0</v>
      </c>
    </row>
    <row r="79" spans="1:6" s="137" customFormat="1" ht="75" x14ac:dyDescent="0.25">
      <c r="A79" s="55" t="s">
        <v>461</v>
      </c>
      <c r="B79" s="110" t="s">
        <v>145</v>
      </c>
      <c r="C79" s="57" t="s">
        <v>2</v>
      </c>
      <c r="D79" s="105">
        <v>5.8</v>
      </c>
      <c r="E79" s="105"/>
      <c r="F79" s="96">
        <f>D79*E79</f>
        <v>0</v>
      </c>
    </row>
    <row r="80" spans="1:6" ht="75" x14ac:dyDescent="0.25">
      <c r="A80" s="55" t="s">
        <v>500</v>
      </c>
      <c r="B80" s="110" t="s">
        <v>499</v>
      </c>
      <c r="C80" s="57" t="s">
        <v>6</v>
      </c>
      <c r="D80" s="208">
        <v>54</v>
      </c>
      <c r="E80" s="208"/>
      <c r="F80" s="96">
        <f t="shared" ref="F80:F81" si="2">D80*E80</f>
        <v>0</v>
      </c>
    </row>
    <row r="81" spans="1:6" ht="30" x14ac:dyDescent="0.25">
      <c r="A81" s="55" t="s">
        <v>501</v>
      </c>
      <c r="B81" s="110" t="s">
        <v>502</v>
      </c>
      <c r="C81" s="57" t="s">
        <v>6</v>
      </c>
      <c r="D81" s="208">
        <v>7</v>
      </c>
      <c r="E81" s="208"/>
      <c r="F81" s="96">
        <f t="shared" si="2"/>
        <v>0</v>
      </c>
    </row>
    <row r="82" spans="1:6" ht="121.5" customHeight="1" x14ac:dyDescent="0.25">
      <c r="A82" s="55" t="s">
        <v>562</v>
      </c>
      <c r="B82" s="168" t="s">
        <v>563</v>
      </c>
      <c r="C82" s="217" t="s">
        <v>3</v>
      </c>
      <c r="D82" s="164">
        <v>20</v>
      </c>
      <c r="F82" s="164">
        <f>D82*E82</f>
        <v>0</v>
      </c>
    </row>
    <row r="83" spans="1:6" x14ac:dyDescent="0.25">
      <c r="A83" s="162"/>
      <c r="B83" s="206"/>
      <c r="C83" s="207"/>
      <c r="D83" s="208"/>
      <c r="E83" s="208"/>
      <c r="F83" s="209"/>
    </row>
    <row r="84" spans="1:6" x14ac:dyDescent="0.25">
      <c r="A84" s="165"/>
      <c r="B84" s="296" t="s">
        <v>146</v>
      </c>
      <c r="C84" s="297"/>
      <c r="D84" s="297"/>
      <c r="E84" s="297"/>
      <c r="F84" s="167">
        <f>SUM(F77:F82)</f>
        <v>0</v>
      </c>
    </row>
    <row r="85" spans="1:6" x14ac:dyDescent="0.25">
      <c r="A85" s="169"/>
      <c r="B85" s="170"/>
      <c r="C85" s="5"/>
      <c r="D85" s="5"/>
      <c r="E85" s="5"/>
      <c r="F85" s="6"/>
    </row>
    <row r="86" spans="1:6" x14ac:dyDescent="0.25">
      <c r="A86" s="169"/>
      <c r="B86" s="170"/>
      <c r="C86" s="5"/>
      <c r="D86" s="5"/>
      <c r="E86" s="5"/>
      <c r="F86" s="6"/>
    </row>
    <row r="87" spans="1:6" x14ac:dyDescent="0.25">
      <c r="A87" s="165" t="s">
        <v>393</v>
      </c>
      <c r="B87" s="296" t="s">
        <v>352</v>
      </c>
      <c r="C87" s="297"/>
      <c r="D87" s="297"/>
      <c r="E87" s="297"/>
      <c r="F87" s="167"/>
    </row>
    <row r="88" spans="1:6" x14ac:dyDescent="0.25">
      <c r="A88"/>
      <c r="B88"/>
      <c r="C88"/>
      <c r="D88"/>
      <c r="E88"/>
      <c r="F88"/>
    </row>
    <row r="89" spans="1:6" ht="171" customHeight="1" x14ac:dyDescent="0.25">
      <c r="A89" s="187" t="s">
        <v>394</v>
      </c>
      <c r="B89" s="1" t="s">
        <v>588</v>
      </c>
      <c r="C89" s="176"/>
      <c r="D89" s="176"/>
      <c r="E89" s="176"/>
      <c r="F89" s="176"/>
    </row>
    <row r="90" spans="1:6" x14ac:dyDescent="0.25">
      <c r="A90" s="187" t="s">
        <v>329</v>
      </c>
      <c r="B90" s="1" t="s">
        <v>375</v>
      </c>
      <c r="C90" s="1" t="s">
        <v>355</v>
      </c>
      <c r="D90" s="164">
        <v>59</v>
      </c>
      <c r="F90" s="164">
        <f>D90*E90</f>
        <v>0</v>
      </c>
    </row>
    <row r="91" spans="1:6" ht="165" x14ac:dyDescent="0.25">
      <c r="A91" s="187" t="s">
        <v>395</v>
      </c>
      <c r="B91" s="1" t="s">
        <v>661</v>
      </c>
    </row>
    <row r="92" spans="1:6" ht="37.5" customHeight="1" x14ac:dyDescent="0.25">
      <c r="A92" s="187" t="s">
        <v>329</v>
      </c>
      <c r="B92" s="3" t="s">
        <v>589</v>
      </c>
      <c r="C92" s="1" t="s">
        <v>3</v>
      </c>
      <c r="D92" s="194">
        <v>1</v>
      </c>
      <c r="E92" s="194"/>
      <c r="F92" s="194">
        <f t="shared" ref="F92:F93" si="3">D92*E92</f>
        <v>0</v>
      </c>
    </row>
    <row r="93" spans="1:6" ht="30" x14ac:dyDescent="0.25">
      <c r="A93" s="187" t="s">
        <v>329</v>
      </c>
      <c r="B93" s="3" t="s">
        <v>590</v>
      </c>
      <c r="C93" s="1" t="s">
        <v>3</v>
      </c>
      <c r="D93" s="194">
        <v>2</v>
      </c>
      <c r="E93" s="194"/>
      <c r="F93" s="194">
        <f t="shared" si="3"/>
        <v>0</v>
      </c>
    </row>
    <row r="94" spans="1:6" x14ac:dyDescent="0.25">
      <c r="A94" s="187"/>
      <c r="B94" s="3" t="s">
        <v>396</v>
      </c>
      <c r="C94" s="1"/>
      <c r="D94" s="194"/>
      <c r="E94" s="194"/>
      <c r="F94" s="194"/>
    </row>
    <row r="95" spans="1:6" ht="30" x14ac:dyDescent="0.25">
      <c r="A95" s="187" t="s">
        <v>329</v>
      </c>
      <c r="B95" s="3" t="s">
        <v>591</v>
      </c>
      <c r="C95" s="1" t="s">
        <v>3</v>
      </c>
      <c r="D95" s="194">
        <v>2</v>
      </c>
      <c r="E95" s="194"/>
      <c r="F95" s="194">
        <f>D95*E95</f>
        <v>0</v>
      </c>
    </row>
    <row r="96" spans="1:6" x14ac:dyDescent="0.25">
      <c r="A96" s="187"/>
      <c r="B96" s="3" t="s">
        <v>397</v>
      </c>
      <c r="C96" s="1"/>
      <c r="D96" s="194"/>
      <c r="E96" s="194"/>
      <c r="F96" s="194"/>
    </row>
    <row r="97" spans="1:6" x14ac:dyDescent="0.25">
      <c r="A97" s="187" t="s">
        <v>329</v>
      </c>
      <c r="B97" s="3" t="s">
        <v>398</v>
      </c>
      <c r="C97" s="1" t="s">
        <v>3</v>
      </c>
      <c r="D97" s="194">
        <v>2</v>
      </c>
      <c r="E97" s="194"/>
      <c r="F97" s="194">
        <f>D97*E97</f>
        <v>0</v>
      </c>
    </row>
    <row r="98" spans="1:6" ht="30" x14ac:dyDescent="0.25">
      <c r="A98" s="187" t="s">
        <v>329</v>
      </c>
      <c r="B98" s="3" t="s">
        <v>592</v>
      </c>
      <c r="C98" s="1" t="s">
        <v>3</v>
      </c>
      <c r="D98" s="194">
        <v>2</v>
      </c>
      <c r="E98" s="194"/>
      <c r="F98" s="194">
        <f>D98*E98</f>
        <v>0</v>
      </c>
    </row>
    <row r="99" spans="1:6" x14ac:dyDescent="0.25">
      <c r="A99" s="187" t="s">
        <v>329</v>
      </c>
      <c r="B99" s="3" t="s">
        <v>399</v>
      </c>
      <c r="C99" s="1" t="s">
        <v>3</v>
      </c>
      <c r="D99" s="194">
        <v>2</v>
      </c>
      <c r="E99" s="194"/>
      <c r="F99" s="194">
        <f>D99*E99</f>
        <v>0</v>
      </c>
    </row>
    <row r="100" spans="1:6" x14ac:dyDescent="0.25">
      <c r="A100" s="187" t="s">
        <v>329</v>
      </c>
      <c r="B100" s="3" t="s">
        <v>460</v>
      </c>
      <c r="C100" s="1" t="s">
        <v>3</v>
      </c>
      <c r="D100" s="194">
        <v>2</v>
      </c>
      <c r="E100" s="194"/>
      <c r="F100" s="194">
        <f>D100*E100</f>
        <v>0</v>
      </c>
    </row>
    <row r="101" spans="1:6" ht="153.75" customHeight="1" x14ac:dyDescent="0.25">
      <c r="A101" s="187" t="s">
        <v>400</v>
      </c>
      <c r="B101" s="3" t="s">
        <v>593</v>
      </c>
    </row>
    <row r="102" spans="1:6" x14ac:dyDescent="0.25">
      <c r="A102" s="187" t="s">
        <v>329</v>
      </c>
      <c r="B102" s="3" t="s">
        <v>401</v>
      </c>
      <c r="C102" s="163" t="s">
        <v>3</v>
      </c>
      <c r="D102" s="164">
        <v>2</v>
      </c>
      <c r="F102" s="164">
        <f>D102*E102</f>
        <v>0</v>
      </c>
    </row>
    <row r="103" spans="1:6" ht="128.25" customHeight="1" x14ac:dyDescent="0.25">
      <c r="A103" s="187" t="s">
        <v>402</v>
      </c>
      <c r="B103" s="1" t="s">
        <v>403</v>
      </c>
    </row>
    <row r="104" spans="1:6" x14ac:dyDescent="0.25">
      <c r="A104" s="187"/>
      <c r="B104" s="1" t="s">
        <v>404</v>
      </c>
      <c r="C104" s="163" t="s">
        <v>3</v>
      </c>
      <c r="D104" s="164">
        <v>2</v>
      </c>
      <c r="F104" s="164">
        <f>D104*E104</f>
        <v>0</v>
      </c>
    </row>
    <row r="105" spans="1:6" x14ac:dyDescent="0.25">
      <c r="A105" s="187"/>
      <c r="B105" s="1" t="s">
        <v>405</v>
      </c>
      <c r="C105" s="163" t="s">
        <v>3</v>
      </c>
      <c r="D105" s="164">
        <v>2</v>
      </c>
      <c r="F105" s="164">
        <f>D105*E105</f>
        <v>0</v>
      </c>
    </row>
    <row r="106" spans="1:6" x14ac:dyDescent="0.25">
      <c r="A106" s="187"/>
      <c r="B106" s="1" t="s">
        <v>406</v>
      </c>
      <c r="C106" s="163" t="s">
        <v>3</v>
      </c>
      <c r="D106" s="164">
        <v>2</v>
      </c>
      <c r="F106" s="164">
        <f>D106*E106</f>
        <v>0</v>
      </c>
    </row>
    <row r="107" spans="1:6" ht="145.5" customHeight="1" x14ac:dyDescent="0.25">
      <c r="A107" s="187" t="s">
        <v>407</v>
      </c>
      <c r="B107" s="195" t="s">
        <v>408</v>
      </c>
      <c r="C107" s="163" t="s">
        <v>355</v>
      </c>
      <c r="D107" s="164">
        <v>64</v>
      </c>
      <c r="F107" s="164">
        <f>D107*E107</f>
        <v>0</v>
      </c>
    </row>
    <row r="108" spans="1:6" ht="30" x14ac:dyDescent="0.25">
      <c r="A108" s="187" t="s">
        <v>409</v>
      </c>
      <c r="B108" s="1" t="s">
        <v>410</v>
      </c>
      <c r="C108" s="163" t="s">
        <v>355</v>
      </c>
      <c r="D108" s="164">
        <v>123</v>
      </c>
      <c r="F108" s="164">
        <f t="shared" ref="F108:F113" si="4">D108*E108</f>
        <v>0</v>
      </c>
    </row>
    <row r="109" spans="1:6" ht="105.75" customHeight="1" x14ac:dyDescent="0.25">
      <c r="A109" s="187" t="s">
        <v>411</v>
      </c>
      <c r="B109" s="3" t="s">
        <v>412</v>
      </c>
      <c r="C109" s="163" t="s">
        <v>355</v>
      </c>
      <c r="D109" s="164">
        <v>123</v>
      </c>
      <c r="F109" s="164">
        <f t="shared" si="4"/>
        <v>0</v>
      </c>
    </row>
    <row r="110" spans="1:6" ht="222" customHeight="1" x14ac:dyDescent="0.25">
      <c r="A110" s="187" t="s">
        <v>413</v>
      </c>
      <c r="B110" s="1" t="s">
        <v>414</v>
      </c>
      <c r="C110" s="163" t="s">
        <v>355</v>
      </c>
      <c r="D110" s="164">
        <v>123</v>
      </c>
      <c r="F110" s="164">
        <f t="shared" si="4"/>
        <v>0</v>
      </c>
    </row>
    <row r="111" spans="1:6" ht="45" x14ac:dyDescent="0.25">
      <c r="A111" s="187" t="s">
        <v>415</v>
      </c>
      <c r="B111" s="1" t="s">
        <v>416</v>
      </c>
      <c r="C111" s="163" t="s">
        <v>7</v>
      </c>
      <c r="D111" s="164">
        <v>123</v>
      </c>
      <c r="F111" s="164">
        <f t="shared" si="4"/>
        <v>0</v>
      </c>
    </row>
    <row r="112" spans="1:6" ht="114.75" customHeight="1" x14ac:dyDescent="0.25">
      <c r="A112" s="187" t="s">
        <v>417</v>
      </c>
      <c r="B112" s="1" t="s">
        <v>459</v>
      </c>
      <c r="C112" s="163" t="s">
        <v>3</v>
      </c>
      <c r="D112" s="164">
        <v>2</v>
      </c>
      <c r="F112" s="164">
        <f t="shared" si="4"/>
        <v>0</v>
      </c>
    </row>
    <row r="113" spans="1:6" ht="60" x14ac:dyDescent="0.25">
      <c r="A113" s="187" t="s">
        <v>418</v>
      </c>
      <c r="B113" s="163" t="s">
        <v>419</v>
      </c>
      <c r="C113" s="163" t="s">
        <v>3</v>
      </c>
      <c r="D113" s="164">
        <v>1</v>
      </c>
      <c r="F113" s="164">
        <f t="shared" si="4"/>
        <v>0</v>
      </c>
    </row>
    <row r="114" spans="1:6" ht="375" x14ac:dyDescent="0.25">
      <c r="A114" s="104" t="s">
        <v>522</v>
      </c>
      <c r="B114" s="308" t="s">
        <v>561</v>
      </c>
      <c r="C114" s="115"/>
    </row>
    <row r="115" spans="1:6" ht="45" x14ac:dyDescent="0.25">
      <c r="A115" s="104"/>
      <c r="B115" s="117" t="s">
        <v>524</v>
      </c>
      <c r="C115" s="115" t="s">
        <v>3</v>
      </c>
      <c r="D115" s="115">
        <v>3</v>
      </c>
      <c r="E115" s="115"/>
      <c r="F115" s="115"/>
    </row>
    <row r="116" spans="1:6" ht="30" x14ac:dyDescent="0.25">
      <c r="A116" s="104"/>
      <c r="B116" s="117" t="s">
        <v>525</v>
      </c>
      <c r="C116" s="115" t="s">
        <v>3</v>
      </c>
      <c r="D116" s="115">
        <v>1</v>
      </c>
      <c r="E116" s="115"/>
      <c r="F116" s="115"/>
    </row>
    <row r="117" spans="1:6" ht="30" x14ac:dyDescent="0.25">
      <c r="A117" s="104"/>
      <c r="B117" s="117" t="s">
        <v>539</v>
      </c>
      <c r="C117" s="115" t="s">
        <v>3</v>
      </c>
      <c r="D117" s="115">
        <v>1</v>
      </c>
      <c r="E117" s="115"/>
      <c r="F117" s="115"/>
    </row>
    <row r="118" spans="1:6" ht="30" x14ac:dyDescent="0.25">
      <c r="A118" s="104"/>
      <c r="B118" s="117" t="s">
        <v>540</v>
      </c>
      <c r="C118" s="115" t="s">
        <v>3</v>
      </c>
      <c r="D118" s="115">
        <v>1</v>
      </c>
      <c r="E118" s="115"/>
      <c r="F118" s="115"/>
    </row>
    <row r="119" spans="1:6" ht="30" x14ac:dyDescent="0.25">
      <c r="A119" s="104"/>
      <c r="B119" s="117" t="s">
        <v>541</v>
      </c>
      <c r="C119" s="115" t="s">
        <v>3</v>
      </c>
      <c r="D119" s="115">
        <v>3</v>
      </c>
      <c r="E119" s="115"/>
      <c r="F119" s="115"/>
    </row>
    <row r="120" spans="1:6" x14ac:dyDescent="0.25">
      <c r="A120" s="104"/>
      <c r="B120" s="4" t="s">
        <v>527</v>
      </c>
      <c r="C120" s="115" t="s">
        <v>3</v>
      </c>
      <c r="D120" s="115">
        <v>2</v>
      </c>
      <c r="E120" s="115"/>
      <c r="F120" s="115"/>
    </row>
    <row r="121" spans="1:6" x14ac:dyDescent="0.25">
      <c r="A121" s="104"/>
      <c r="B121" s="4" t="s">
        <v>528</v>
      </c>
      <c r="C121" s="115" t="s">
        <v>3</v>
      </c>
      <c r="D121" s="115">
        <v>1</v>
      </c>
      <c r="E121" s="115"/>
      <c r="F121" s="115"/>
    </row>
    <row r="122" spans="1:6" x14ac:dyDescent="0.25">
      <c r="A122" s="104"/>
      <c r="B122" s="4" t="s">
        <v>529</v>
      </c>
      <c r="C122" s="115" t="s">
        <v>3</v>
      </c>
      <c r="D122" s="115">
        <v>1</v>
      </c>
      <c r="E122" s="115"/>
      <c r="F122" s="115"/>
    </row>
    <row r="123" spans="1:6" x14ac:dyDescent="0.25">
      <c r="A123" s="104"/>
      <c r="B123" s="4" t="s">
        <v>530</v>
      </c>
      <c r="C123" s="115" t="s">
        <v>3</v>
      </c>
      <c r="D123" s="115">
        <v>1</v>
      </c>
      <c r="E123" s="115"/>
      <c r="F123" s="115"/>
    </row>
    <row r="124" spans="1:6" x14ac:dyDescent="0.25">
      <c r="A124" s="104"/>
      <c r="B124" s="4" t="s">
        <v>531</v>
      </c>
      <c r="C124" s="115" t="s">
        <v>3</v>
      </c>
      <c r="D124" s="115">
        <v>1</v>
      </c>
      <c r="E124" s="115"/>
      <c r="F124" s="115"/>
    </row>
    <row r="125" spans="1:6" x14ac:dyDescent="0.25">
      <c r="A125" s="104"/>
      <c r="B125" s="4" t="s">
        <v>532</v>
      </c>
      <c r="C125" s="115" t="s">
        <v>3</v>
      </c>
      <c r="D125" s="115">
        <v>5</v>
      </c>
      <c r="E125" s="115"/>
      <c r="F125" s="115"/>
    </row>
    <row r="126" spans="1:6" x14ac:dyDescent="0.25">
      <c r="A126" s="104"/>
      <c r="B126" s="4" t="s">
        <v>549</v>
      </c>
      <c r="C126" s="115" t="s">
        <v>3</v>
      </c>
      <c r="D126" s="115">
        <v>1</v>
      </c>
      <c r="E126" s="115"/>
      <c r="F126" s="115"/>
    </row>
    <row r="127" spans="1:6" x14ac:dyDescent="0.25">
      <c r="A127" s="104"/>
      <c r="B127" s="4" t="s">
        <v>550</v>
      </c>
      <c r="C127" s="115" t="s">
        <v>3</v>
      </c>
      <c r="D127" s="115">
        <v>1</v>
      </c>
      <c r="E127" s="115"/>
      <c r="F127" s="115"/>
    </row>
    <row r="128" spans="1:6" x14ac:dyDescent="0.25">
      <c r="A128" s="104"/>
      <c r="B128" s="4" t="s">
        <v>551</v>
      </c>
      <c r="C128" s="115" t="s">
        <v>3</v>
      </c>
      <c r="D128" s="115">
        <v>1</v>
      </c>
      <c r="E128" s="115"/>
      <c r="F128" s="115"/>
    </row>
    <row r="129" spans="1:25" x14ac:dyDescent="0.25">
      <c r="A129" s="104"/>
      <c r="B129" s="4" t="s">
        <v>552</v>
      </c>
      <c r="C129" s="115" t="s">
        <v>3</v>
      </c>
      <c r="D129" s="115">
        <v>1</v>
      </c>
      <c r="E129" s="115"/>
      <c r="F129" s="115"/>
    </row>
    <row r="130" spans="1:25" x14ac:dyDescent="0.25">
      <c r="A130" s="104"/>
      <c r="B130" s="4" t="s">
        <v>533</v>
      </c>
      <c r="C130" s="115" t="s">
        <v>3</v>
      </c>
      <c r="D130" s="115">
        <v>2</v>
      </c>
      <c r="E130" s="115"/>
      <c r="F130" s="115"/>
    </row>
    <row r="131" spans="1:25" x14ac:dyDescent="0.25">
      <c r="A131" s="104"/>
      <c r="B131" s="4" t="s">
        <v>534</v>
      </c>
      <c r="C131" s="115" t="s">
        <v>3</v>
      </c>
      <c r="D131" s="115">
        <v>1</v>
      </c>
      <c r="E131" s="115"/>
      <c r="F131" s="115"/>
    </row>
    <row r="132" spans="1:25" x14ac:dyDescent="0.25">
      <c r="A132" s="104"/>
      <c r="B132" s="4" t="s">
        <v>535</v>
      </c>
      <c r="C132" s="115" t="s">
        <v>3</v>
      </c>
      <c r="D132" s="115">
        <v>2</v>
      </c>
      <c r="E132" s="115"/>
      <c r="F132" s="115"/>
    </row>
    <row r="133" spans="1:25" x14ac:dyDescent="0.25">
      <c r="A133" s="104"/>
      <c r="B133" s="4" t="s">
        <v>536</v>
      </c>
      <c r="C133" s="4" t="s">
        <v>3</v>
      </c>
      <c r="D133" s="115">
        <v>1</v>
      </c>
      <c r="E133" s="4"/>
      <c r="F133" s="4"/>
      <c r="X133" s="4">
        <v>1</v>
      </c>
    </row>
    <row r="134" spans="1:25" x14ac:dyDescent="0.25">
      <c r="A134" s="104"/>
      <c r="B134" s="4" t="s">
        <v>542</v>
      </c>
      <c r="C134" s="4" t="s">
        <v>3</v>
      </c>
      <c r="D134" s="115">
        <v>1</v>
      </c>
      <c r="E134" s="4"/>
      <c r="F134" s="4"/>
    </row>
    <row r="135" spans="1:25" x14ac:dyDescent="0.25">
      <c r="A135" s="104"/>
      <c r="B135" s="4" t="s">
        <v>557</v>
      </c>
      <c r="C135" s="4" t="s">
        <v>3</v>
      </c>
      <c r="D135" s="115">
        <v>1</v>
      </c>
      <c r="E135" s="4"/>
      <c r="F135" s="4"/>
    </row>
    <row r="136" spans="1:25" x14ac:dyDescent="0.25">
      <c r="A136" s="104"/>
      <c r="B136" s="4" t="s">
        <v>558</v>
      </c>
      <c r="C136" s="4" t="s">
        <v>3</v>
      </c>
      <c r="D136" s="115">
        <v>1</v>
      </c>
      <c r="E136" s="4"/>
      <c r="F136" s="4"/>
    </row>
    <row r="137" spans="1:25" x14ac:dyDescent="0.25">
      <c r="A137" s="104"/>
      <c r="B137" s="4" t="s">
        <v>559</v>
      </c>
      <c r="C137" s="4" t="s">
        <v>3</v>
      </c>
      <c r="D137" s="115">
        <v>2</v>
      </c>
      <c r="E137" s="4"/>
      <c r="F137" s="4"/>
    </row>
    <row r="138" spans="1:25" x14ac:dyDescent="0.25">
      <c r="A138" s="104"/>
      <c r="C138" s="115" t="s">
        <v>64</v>
      </c>
      <c r="D138" s="115">
        <v>1</v>
      </c>
      <c r="E138" s="115"/>
      <c r="F138" s="115">
        <f>D138*E138</f>
        <v>0</v>
      </c>
      <c r="Y138" s="4">
        <v>1</v>
      </c>
    </row>
    <row r="139" spans="1:25" ht="75" x14ac:dyDescent="0.25">
      <c r="A139" s="104" t="s">
        <v>523</v>
      </c>
      <c r="B139" s="117" t="s">
        <v>526</v>
      </c>
      <c r="C139" s="4"/>
      <c r="D139" s="4"/>
      <c r="E139" s="4"/>
      <c r="F139" s="4"/>
    </row>
    <row r="140" spans="1:25" x14ac:dyDescent="0.25">
      <c r="A140" s="104"/>
      <c r="B140" s="4" t="s">
        <v>545</v>
      </c>
      <c r="C140" s="115" t="s">
        <v>3</v>
      </c>
      <c r="D140" s="115">
        <v>1</v>
      </c>
      <c r="E140" s="115"/>
      <c r="F140" s="115"/>
    </row>
    <row r="141" spans="1:25" x14ac:dyDescent="0.25">
      <c r="A141" s="104"/>
      <c r="B141" s="4" t="s">
        <v>544</v>
      </c>
      <c r="C141" s="115" t="s">
        <v>3</v>
      </c>
      <c r="D141" s="115">
        <v>1</v>
      </c>
      <c r="E141" s="115"/>
      <c r="F141" s="115"/>
    </row>
    <row r="142" spans="1:25" x14ac:dyDescent="0.25">
      <c r="A142" s="104"/>
      <c r="B142" s="4" t="s">
        <v>546</v>
      </c>
      <c r="C142" s="115" t="s">
        <v>3</v>
      </c>
      <c r="D142" s="115">
        <v>1</v>
      </c>
      <c r="E142" s="115"/>
      <c r="F142" s="115"/>
    </row>
    <row r="143" spans="1:25" x14ac:dyDescent="0.25">
      <c r="A143" s="104"/>
      <c r="B143" s="4" t="s">
        <v>547</v>
      </c>
      <c r="C143" s="115" t="s">
        <v>3</v>
      </c>
      <c r="D143" s="115">
        <v>1</v>
      </c>
      <c r="E143" s="115"/>
      <c r="F143" s="115"/>
    </row>
    <row r="144" spans="1:25" x14ac:dyDescent="0.25">
      <c r="A144" s="104"/>
      <c r="B144" s="4" t="s">
        <v>548</v>
      </c>
      <c r="C144" s="115" t="s">
        <v>3</v>
      </c>
      <c r="D144" s="115">
        <v>1</v>
      </c>
      <c r="E144" s="115"/>
      <c r="F144" s="115"/>
    </row>
    <row r="145" spans="1:6" x14ac:dyDescent="0.25">
      <c r="A145" s="104"/>
      <c r="B145" s="4" t="s">
        <v>537</v>
      </c>
      <c r="C145" s="115" t="s">
        <v>3</v>
      </c>
      <c r="D145" s="115">
        <v>1</v>
      </c>
      <c r="E145" s="115"/>
      <c r="F145" s="115"/>
    </row>
    <row r="146" spans="1:6" x14ac:dyDescent="0.25">
      <c r="A146" s="104"/>
      <c r="B146" s="4" t="s">
        <v>543</v>
      </c>
      <c r="C146" s="115" t="s">
        <v>3</v>
      </c>
      <c r="D146" s="115">
        <v>3</v>
      </c>
      <c r="E146" s="115"/>
      <c r="F146" s="115"/>
    </row>
    <row r="147" spans="1:6" x14ac:dyDescent="0.25">
      <c r="B147" s="4" t="s">
        <v>538</v>
      </c>
      <c r="C147" s="115" t="s">
        <v>3</v>
      </c>
      <c r="D147" s="115">
        <v>1</v>
      </c>
    </row>
    <row r="148" spans="1:6" x14ac:dyDescent="0.25">
      <c r="B148" s="4" t="s">
        <v>560</v>
      </c>
      <c r="C148" s="115" t="s">
        <v>3</v>
      </c>
      <c r="D148" s="115">
        <v>1</v>
      </c>
    </row>
    <row r="149" spans="1:6" x14ac:dyDescent="0.25">
      <c r="A149" s="187"/>
      <c r="B149" s="163"/>
      <c r="C149" s="4" t="s">
        <v>64</v>
      </c>
      <c r="D149" s="4"/>
      <c r="E149" s="115"/>
      <c r="F149" s="115">
        <f>D147*E149</f>
        <v>0</v>
      </c>
    </row>
    <row r="150" spans="1:6" x14ac:dyDescent="0.25">
      <c r="A150" s="187"/>
      <c r="B150" s="217"/>
      <c r="C150" s="115"/>
      <c r="D150" s="115"/>
      <c r="E150" s="115"/>
      <c r="F150" s="115"/>
    </row>
    <row r="151" spans="1:6" x14ac:dyDescent="0.25">
      <c r="A151" s="165"/>
      <c r="B151" s="296" t="s">
        <v>420</v>
      </c>
      <c r="C151" s="297"/>
      <c r="D151" s="297"/>
      <c r="E151" s="297"/>
      <c r="F151" s="167">
        <f>SUM(F88:F149)</f>
        <v>0</v>
      </c>
    </row>
    <row r="152" spans="1:6" x14ac:dyDescent="0.25">
      <c r="A152" s="169"/>
      <c r="B152" s="170"/>
      <c r="C152" s="5"/>
      <c r="D152" s="5"/>
      <c r="E152" s="5"/>
      <c r="F152" s="6"/>
    </row>
    <row r="153" spans="1:6" x14ac:dyDescent="0.25">
      <c r="A153" s="91" t="s">
        <v>479</v>
      </c>
      <c r="B153" s="87" t="s">
        <v>37</v>
      </c>
      <c r="C153" s="97"/>
      <c r="D153" s="98"/>
      <c r="E153" s="98"/>
      <c r="F153" s="99"/>
    </row>
    <row r="154" spans="1:6" x14ac:dyDescent="0.25">
      <c r="A154" s="95"/>
      <c r="B154" s="3"/>
      <c r="C154" s="31"/>
      <c r="D154" s="32"/>
      <c r="E154" s="32"/>
      <c r="F154" s="96"/>
    </row>
    <row r="155" spans="1:6" s="137" customFormat="1" ht="141" customHeight="1" x14ac:dyDescent="0.25">
      <c r="A155" s="95" t="s">
        <v>482</v>
      </c>
      <c r="B155" s="3" t="s">
        <v>594</v>
      </c>
      <c r="C155" s="57" t="s">
        <v>3</v>
      </c>
      <c r="D155" s="105">
        <v>1</v>
      </c>
      <c r="E155" s="105"/>
      <c r="F155" s="96">
        <f>D155*E155</f>
        <v>0</v>
      </c>
    </row>
    <row r="156" spans="1:6" x14ac:dyDescent="0.25">
      <c r="A156" s="95"/>
      <c r="B156" s="3"/>
      <c r="C156" s="57"/>
      <c r="D156" s="105"/>
      <c r="E156" s="105"/>
      <c r="F156" s="96"/>
    </row>
    <row r="157" spans="1:6" x14ac:dyDescent="0.25">
      <c r="A157" s="86"/>
      <c r="B157" s="87" t="s">
        <v>40</v>
      </c>
      <c r="C157" s="97"/>
      <c r="D157" s="98"/>
      <c r="E157" s="98"/>
      <c r="F157" s="99">
        <f>SUM(F155)</f>
        <v>0</v>
      </c>
    </row>
    <row r="158" spans="1:6" x14ac:dyDescent="0.25">
      <c r="B158" s="2"/>
      <c r="D158" s="163"/>
      <c r="E158" s="163"/>
    </row>
    <row r="159" spans="1:6" s="129" customFormat="1" x14ac:dyDescent="0.25">
      <c r="A159" s="91" t="s">
        <v>480</v>
      </c>
      <c r="B159" s="87" t="s">
        <v>213</v>
      </c>
      <c r="C159" s="97"/>
      <c r="D159" s="98"/>
      <c r="E159" s="98"/>
      <c r="F159" s="99"/>
    </row>
    <row r="160" spans="1:6" s="129" customFormat="1" x14ac:dyDescent="0.25">
      <c r="A160" s="130"/>
      <c r="B160" s="131"/>
      <c r="C160" s="132"/>
      <c r="D160" s="133"/>
      <c r="E160" s="134"/>
      <c r="F160" s="135"/>
    </row>
    <row r="161" spans="1:9" s="129" customFormat="1" ht="60" x14ac:dyDescent="0.25">
      <c r="A161" s="55" t="s">
        <v>483</v>
      </c>
      <c r="B161" s="56" t="s">
        <v>657</v>
      </c>
      <c r="C161" s="132" t="s">
        <v>6</v>
      </c>
      <c r="D161" s="133">
        <v>9</v>
      </c>
      <c r="E161" s="127"/>
      <c r="F161" s="128">
        <f>D161*E161</f>
        <v>0</v>
      </c>
    </row>
    <row r="162" spans="1:9" s="129" customFormat="1" ht="66.75" customHeight="1" x14ac:dyDescent="0.25">
      <c r="A162" s="55" t="s">
        <v>484</v>
      </c>
      <c r="B162" s="56" t="s">
        <v>658</v>
      </c>
      <c r="C162" s="132" t="s">
        <v>6</v>
      </c>
      <c r="D162" s="133">
        <v>9</v>
      </c>
      <c r="E162" s="127"/>
      <c r="F162" s="128">
        <f>D162*E162</f>
        <v>0</v>
      </c>
    </row>
    <row r="163" spans="1:9" s="129" customFormat="1" x14ac:dyDescent="0.25">
      <c r="A163" s="130"/>
      <c r="B163" s="136"/>
      <c r="C163" s="132"/>
      <c r="D163" s="133"/>
      <c r="E163" s="134"/>
      <c r="F163" s="135"/>
    </row>
    <row r="164" spans="1:9" s="137" customFormat="1" x14ac:dyDescent="0.25">
      <c r="A164" s="86"/>
      <c r="B164" s="87" t="s">
        <v>214</v>
      </c>
      <c r="C164" s="97"/>
      <c r="D164" s="98"/>
      <c r="E164" s="98"/>
      <c r="F164" s="99">
        <f>SUM(F161:F162)</f>
        <v>0</v>
      </c>
    </row>
    <row r="165" spans="1:9" x14ac:dyDescent="0.25">
      <c r="A165" s="120"/>
      <c r="B165" s="121"/>
      <c r="C165" s="122"/>
      <c r="D165" s="123"/>
      <c r="E165" s="123"/>
      <c r="F165" s="124"/>
    </row>
    <row r="166" spans="1:9" s="129" customFormat="1" x14ac:dyDescent="0.25">
      <c r="A166" s="91" t="s">
        <v>481</v>
      </c>
      <c r="B166" s="87" t="s">
        <v>217</v>
      </c>
      <c r="C166" s="97"/>
      <c r="D166" s="98"/>
      <c r="E166" s="98"/>
      <c r="F166" s="99"/>
    </row>
    <row r="167" spans="1:9" s="129" customFormat="1" x14ac:dyDescent="0.25">
      <c r="A167" s="130"/>
      <c r="B167" s="131"/>
      <c r="C167" s="132"/>
      <c r="D167" s="133"/>
      <c r="E167" s="134"/>
      <c r="F167" s="135"/>
    </row>
    <row r="168" spans="1:9" s="129" customFormat="1" ht="45" x14ac:dyDescent="0.25">
      <c r="A168" s="55" t="s">
        <v>485</v>
      </c>
      <c r="B168" s="56" t="s">
        <v>218</v>
      </c>
      <c r="C168" s="132" t="s">
        <v>6</v>
      </c>
      <c r="D168" s="133">
        <v>9</v>
      </c>
      <c r="E168" s="127"/>
      <c r="F168" s="128">
        <f>D168*E168</f>
        <v>0</v>
      </c>
    </row>
    <row r="169" spans="1:9" s="129" customFormat="1" ht="60" x14ac:dyDescent="0.25">
      <c r="A169" s="55" t="s">
        <v>486</v>
      </c>
      <c r="B169" s="56" t="s">
        <v>219</v>
      </c>
      <c r="C169" s="132" t="s">
        <v>6</v>
      </c>
      <c r="D169" s="133">
        <v>9</v>
      </c>
      <c r="E169" s="127"/>
      <c r="F169" s="128">
        <f>D169*E169</f>
        <v>0</v>
      </c>
    </row>
    <row r="170" spans="1:9" s="129" customFormat="1" x14ac:dyDescent="0.25">
      <c r="A170" s="130"/>
      <c r="B170" s="138"/>
      <c r="C170" s="132"/>
      <c r="D170" s="133"/>
      <c r="E170" s="127"/>
      <c r="F170" s="128"/>
      <c r="I170" s="129" t="s">
        <v>221</v>
      </c>
    </row>
    <row r="171" spans="1:9" s="137" customFormat="1" x14ac:dyDescent="0.25">
      <c r="A171" s="86"/>
      <c r="B171" s="87" t="s">
        <v>220</v>
      </c>
      <c r="C171" s="97"/>
      <c r="D171" s="98"/>
      <c r="E171" s="98"/>
      <c r="F171" s="99">
        <f>SUM(F168:F169)</f>
        <v>0</v>
      </c>
    </row>
    <row r="172" spans="1:9" x14ac:dyDescent="0.25">
      <c r="B172" s="2"/>
      <c r="D172" s="163"/>
      <c r="E172" s="163"/>
    </row>
    <row r="173" spans="1:9" s="129" customFormat="1" x14ac:dyDescent="0.25">
      <c r="A173" s="91" t="s">
        <v>503</v>
      </c>
      <c r="B173" s="87" t="s">
        <v>505</v>
      </c>
      <c r="C173" s="97"/>
      <c r="D173" s="98"/>
      <c r="E173" s="98"/>
      <c r="F173" s="99"/>
    </row>
    <row r="174" spans="1:9" s="129" customFormat="1" x14ac:dyDescent="0.25">
      <c r="A174" s="130"/>
      <c r="B174" s="131"/>
      <c r="C174" s="132"/>
      <c r="D174" s="133"/>
      <c r="E174" s="134"/>
      <c r="F174" s="135"/>
    </row>
    <row r="175" spans="1:9" s="129" customFormat="1" ht="60" x14ac:dyDescent="0.25">
      <c r="A175" s="55" t="s">
        <v>504</v>
      </c>
      <c r="B175" s="56" t="s">
        <v>507</v>
      </c>
      <c r="C175" s="207" t="s">
        <v>6</v>
      </c>
      <c r="D175" s="210">
        <v>54</v>
      </c>
      <c r="E175" s="208"/>
      <c r="F175" s="128">
        <f t="shared" ref="F175" si="5">D175*E175</f>
        <v>0</v>
      </c>
    </row>
    <row r="176" spans="1:9" s="129" customFormat="1" x14ac:dyDescent="0.25">
      <c r="A176" s="130"/>
      <c r="B176" s="138"/>
      <c r="C176" s="132"/>
      <c r="D176" s="133"/>
      <c r="E176" s="127"/>
      <c r="F176" s="128"/>
      <c r="I176" s="129" t="s">
        <v>221</v>
      </c>
    </row>
    <row r="177" spans="1:13" s="137" customFormat="1" x14ac:dyDescent="0.25">
      <c r="A177" s="86"/>
      <c r="B177" s="87" t="s">
        <v>506</v>
      </c>
      <c r="C177" s="97"/>
      <c r="D177" s="98"/>
      <c r="E177" s="98"/>
      <c r="F177" s="99">
        <f>SUM(F175:F175)</f>
        <v>0</v>
      </c>
    </row>
    <row r="178" spans="1:13" x14ac:dyDescent="0.25">
      <c r="B178" s="178"/>
      <c r="C178" s="179"/>
      <c r="D178" s="179"/>
      <c r="E178" s="179"/>
    </row>
    <row r="179" spans="1:13" s="129" customFormat="1" x14ac:dyDescent="0.25">
      <c r="A179" s="91" t="s">
        <v>511</v>
      </c>
      <c r="B179" s="87" t="s">
        <v>512</v>
      </c>
      <c r="C179" s="97"/>
      <c r="D179" s="98"/>
      <c r="E179" s="98"/>
      <c r="F179" s="99"/>
    </row>
    <row r="180" spans="1:13" s="129" customFormat="1" x14ac:dyDescent="0.25">
      <c r="A180" s="130"/>
      <c r="B180" s="131"/>
      <c r="C180" s="132"/>
      <c r="D180" s="133"/>
      <c r="E180" s="134"/>
      <c r="F180" s="135"/>
    </row>
    <row r="181" spans="1:13" s="129" customFormat="1" ht="126" customHeight="1" x14ac:dyDescent="0.25">
      <c r="A181" s="55" t="s">
        <v>514</v>
      </c>
      <c r="B181" s="56" t="s">
        <v>595</v>
      </c>
      <c r="C181" s="207" t="s">
        <v>6</v>
      </c>
      <c r="D181" s="210">
        <v>180</v>
      </c>
      <c r="E181" s="208"/>
      <c r="F181" s="128">
        <f t="shared" ref="F181" si="6">D181*E181</f>
        <v>0</v>
      </c>
      <c r="M181" s="216"/>
    </row>
    <row r="182" spans="1:13" s="129" customFormat="1" ht="90" x14ac:dyDescent="0.25">
      <c r="A182" s="55" t="s">
        <v>515</v>
      </c>
      <c r="B182" s="56" t="s">
        <v>516</v>
      </c>
      <c r="C182" s="207" t="s">
        <v>6</v>
      </c>
      <c r="D182" s="210">
        <v>93</v>
      </c>
      <c r="E182" s="208"/>
      <c r="F182" s="128">
        <f t="shared" ref="F182:F183" si="7">D182*E182</f>
        <v>0</v>
      </c>
    </row>
    <row r="183" spans="1:13" ht="60" x14ac:dyDescent="0.25">
      <c r="A183" s="55" t="s">
        <v>521</v>
      </c>
      <c r="B183" s="110" t="s">
        <v>519</v>
      </c>
      <c r="C183" s="57" t="s">
        <v>6</v>
      </c>
      <c r="D183" s="208">
        <v>169</v>
      </c>
      <c r="E183" s="208"/>
      <c r="F183" s="96">
        <f t="shared" si="7"/>
        <v>0</v>
      </c>
    </row>
    <row r="184" spans="1:13" s="129" customFormat="1" x14ac:dyDescent="0.25">
      <c r="A184" s="130"/>
      <c r="B184" s="138"/>
      <c r="C184" s="132"/>
      <c r="D184" s="133"/>
      <c r="E184" s="127"/>
      <c r="F184" s="128"/>
    </row>
    <row r="185" spans="1:13" s="137" customFormat="1" x14ac:dyDescent="0.25">
      <c r="A185" s="86"/>
      <c r="B185" s="87" t="s">
        <v>513</v>
      </c>
      <c r="C185" s="97"/>
      <c r="D185" s="98"/>
      <c r="E185" s="98"/>
      <c r="F185" s="99">
        <f>SUM(F181:F183)</f>
        <v>0</v>
      </c>
    </row>
    <row r="186" spans="1:13" x14ac:dyDescent="0.25">
      <c r="B186" s="211"/>
      <c r="C186" s="212"/>
      <c r="D186" s="212"/>
      <c r="E186" s="212"/>
    </row>
    <row r="187" spans="1:13" x14ac:dyDescent="0.25">
      <c r="B187" s="211"/>
      <c r="C187" s="212"/>
      <c r="D187" s="212"/>
      <c r="E187" s="212"/>
    </row>
    <row r="188" spans="1:13" x14ac:dyDescent="0.25">
      <c r="B188" s="224"/>
      <c r="C188" s="225"/>
      <c r="D188" s="225"/>
      <c r="E188" s="225"/>
    </row>
    <row r="189" spans="1:13" x14ac:dyDescent="0.25">
      <c r="B189" s="224"/>
      <c r="C189" s="225"/>
      <c r="D189" s="225"/>
      <c r="E189" s="225"/>
    </row>
    <row r="190" spans="1:13" x14ac:dyDescent="0.25">
      <c r="B190" s="224"/>
      <c r="C190" s="225"/>
      <c r="D190" s="225"/>
      <c r="E190" s="225"/>
    </row>
    <row r="191" spans="1:13" x14ac:dyDescent="0.25">
      <c r="B191" s="224"/>
      <c r="C191" s="225"/>
      <c r="D191" s="225"/>
      <c r="E191" s="225"/>
    </row>
    <row r="192" spans="1:13" x14ac:dyDescent="0.25">
      <c r="B192" s="224"/>
      <c r="C192" s="225"/>
      <c r="D192" s="225"/>
      <c r="E192" s="225"/>
    </row>
    <row r="193" spans="1:6" x14ac:dyDescent="0.25">
      <c r="B193" s="224"/>
      <c r="C193" s="225"/>
      <c r="D193" s="225"/>
      <c r="E193" s="225"/>
    </row>
    <row r="194" spans="1:6" x14ac:dyDescent="0.25">
      <c r="B194" s="224"/>
      <c r="C194" s="225"/>
      <c r="D194" s="225"/>
      <c r="E194" s="225"/>
    </row>
    <row r="196" spans="1:6" x14ac:dyDescent="0.25">
      <c r="A196" s="160" t="s">
        <v>366</v>
      </c>
      <c r="B196" s="2" t="s">
        <v>478</v>
      </c>
      <c r="D196" s="163"/>
      <c r="E196" s="163"/>
    </row>
    <row r="197" spans="1:6" x14ac:dyDescent="0.25">
      <c r="B197" s="2"/>
      <c r="D197" s="163"/>
      <c r="E197" s="163"/>
    </row>
    <row r="198" spans="1:6" x14ac:dyDescent="0.25">
      <c r="A198" s="160" t="s">
        <v>367</v>
      </c>
      <c r="B198" s="2" t="str">
        <f>B6</f>
        <v>ZEMLJANI RADOVI</v>
      </c>
      <c r="D198" s="163"/>
      <c r="E198" s="163"/>
      <c r="F198" s="175">
        <f>F28</f>
        <v>0</v>
      </c>
    </row>
    <row r="199" spans="1:6" x14ac:dyDescent="0.25">
      <c r="A199" s="160" t="s">
        <v>382</v>
      </c>
      <c r="B199" s="2" t="str">
        <f>B30</f>
        <v>BETONSKI I ARMIRANOBETONSKI RADOVI</v>
      </c>
      <c r="D199" s="163"/>
      <c r="E199" s="163"/>
      <c r="F199" s="175">
        <f>F73</f>
        <v>0</v>
      </c>
    </row>
    <row r="200" spans="1:6" x14ac:dyDescent="0.25">
      <c r="A200" s="160" t="s">
        <v>389</v>
      </c>
      <c r="B200" s="2" t="str">
        <f>B75</f>
        <v>ZIDARSKI RADOVI</v>
      </c>
      <c r="D200" s="163"/>
      <c r="E200" s="163"/>
      <c r="F200" s="175">
        <f>F84</f>
        <v>0</v>
      </c>
    </row>
    <row r="201" spans="1:6" x14ac:dyDescent="0.25">
      <c r="A201" s="160" t="s">
        <v>393</v>
      </c>
      <c r="B201" s="2" t="str">
        <f>B87</f>
        <v>MONTAŽERSKI RADOVI</v>
      </c>
      <c r="D201" s="163"/>
      <c r="E201" s="163"/>
      <c r="F201" s="175">
        <f>F151</f>
        <v>0</v>
      </c>
    </row>
    <row r="202" spans="1:6" x14ac:dyDescent="0.25">
      <c r="A202" s="160" t="s">
        <v>479</v>
      </c>
      <c r="B202" s="2" t="str">
        <f>B153</f>
        <v>BRAVARSKI RADOVI</v>
      </c>
      <c r="D202" s="163"/>
      <c r="E202" s="163"/>
      <c r="F202" s="175">
        <f>F157</f>
        <v>0</v>
      </c>
    </row>
    <row r="203" spans="1:6" x14ac:dyDescent="0.25">
      <c r="A203" s="160" t="s">
        <v>480</v>
      </c>
      <c r="B203" s="2" t="str">
        <f>B159</f>
        <v>TESARSKI RADOVI</v>
      </c>
      <c r="D203" s="163"/>
      <c r="E203" s="163"/>
      <c r="F203" s="175">
        <f>F164</f>
        <v>0</v>
      </c>
    </row>
    <row r="204" spans="1:6" x14ac:dyDescent="0.25">
      <c r="A204" s="160" t="s">
        <v>481</v>
      </c>
      <c r="B204" s="2" t="str">
        <f>B166</f>
        <v>KROVOPOKRIVAČKI RADOVI</v>
      </c>
      <c r="D204" s="163"/>
      <c r="E204" s="163"/>
      <c r="F204" s="175">
        <f>F171</f>
        <v>0</v>
      </c>
    </row>
    <row r="205" spans="1:6" x14ac:dyDescent="0.25">
      <c r="A205" s="160" t="s">
        <v>503</v>
      </c>
      <c r="B205" s="7" t="str">
        <f>B173</f>
        <v>LIČILAČKI RADOVI</v>
      </c>
      <c r="C205" s="178"/>
      <c r="D205" s="175"/>
      <c r="E205" s="175"/>
      <c r="F205" s="175">
        <f>F177</f>
        <v>0</v>
      </c>
    </row>
    <row r="206" spans="1:6" x14ac:dyDescent="0.25">
      <c r="A206" s="160" t="s">
        <v>511</v>
      </c>
      <c r="B206" s="7" t="str">
        <f>B179</f>
        <v>HIDROIZOLATERSKI RADOVI</v>
      </c>
      <c r="C206" s="179"/>
      <c r="F206" s="175">
        <f>F185</f>
        <v>0</v>
      </c>
    </row>
    <row r="207" spans="1:6" x14ac:dyDescent="0.25">
      <c r="C207" s="212"/>
    </row>
    <row r="208" spans="1:6" x14ac:dyDescent="0.25">
      <c r="C208" s="212"/>
    </row>
    <row r="209" spans="1:8" x14ac:dyDescent="0.25">
      <c r="B209" s="2"/>
      <c r="D209" s="163"/>
      <c r="E209" s="2" t="s">
        <v>57</v>
      </c>
      <c r="F209" s="175">
        <f>SUM(F198:F206)</f>
        <v>0</v>
      </c>
    </row>
    <row r="210" spans="1:8" x14ac:dyDescent="0.25">
      <c r="A210" s="162"/>
    </row>
    <row r="211" spans="1:8" x14ac:dyDescent="0.25">
      <c r="A211" s="162"/>
    </row>
    <row r="212" spans="1:8" x14ac:dyDescent="0.25">
      <c r="A212" s="162"/>
    </row>
    <row r="213" spans="1:8" x14ac:dyDescent="0.25">
      <c r="A213" s="162"/>
    </row>
    <row r="214" spans="1:8" x14ac:dyDescent="0.25">
      <c r="A214" s="162"/>
    </row>
    <row r="216" spans="1:8" x14ac:dyDescent="0.25">
      <c r="A216" s="162"/>
      <c r="B216" s="301"/>
      <c r="C216" s="301"/>
      <c r="D216" s="301"/>
      <c r="E216" s="301"/>
      <c r="F216"/>
      <c r="G216"/>
      <c r="H216"/>
    </row>
    <row r="217" spans="1:8" x14ac:dyDescent="0.25">
      <c r="B217"/>
      <c r="C217"/>
      <c r="D217"/>
      <c r="E217"/>
      <c r="F217"/>
      <c r="G217"/>
      <c r="H217"/>
    </row>
    <row r="218" spans="1:8" x14ac:dyDescent="0.25">
      <c r="A218" s="162"/>
      <c r="B218" s="301"/>
      <c r="C218" s="301"/>
      <c r="D218" s="301"/>
      <c r="E218" s="301"/>
      <c r="F218"/>
      <c r="G218"/>
      <c r="H218"/>
    </row>
    <row r="219" spans="1:8" x14ac:dyDescent="0.25">
      <c r="B219"/>
      <c r="C219"/>
      <c r="D219"/>
      <c r="E219"/>
      <c r="F219"/>
      <c r="G219"/>
      <c r="H219"/>
    </row>
    <row r="220" spans="1:8" x14ac:dyDescent="0.25">
      <c r="A220" s="162"/>
      <c r="B220"/>
      <c r="C220"/>
      <c r="D220"/>
      <c r="E220"/>
      <c r="F220"/>
      <c r="G220"/>
      <c r="H220"/>
    </row>
    <row r="221" spans="1:8" x14ac:dyDescent="0.25">
      <c r="A221" s="162"/>
      <c r="B221"/>
      <c r="C221"/>
      <c r="D221"/>
      <c r="E221"/>
      <c r="F221"/>
      <c r="G221"/>
      <c r="H221"/>
    </row>
    <row r="222" spans="1:8" x14ac:dyDescent="0.25">
      <c r="A222" s="162"/>
      <c r="B222"/>
      <c r="C222"/>
      <c r="D222"/>
      <c r="E222"/>
      <c r="F222"/>
      <c r="G222"/>
      <c r="H222"/>
    </row>
    <row r="223" spans="1:8" x14ac:dyDescent="0.25">
      <c r="A223" s="162"/>
      <c r="B223"/>
      <c r="C223"/>
      <c r="D223"/>
      <c r="E223"/>
      <c r="F223"/>
      <c r="G223"/>
      <c r="H223"/>
    </row>
    <row r="224" spans="1:8" x14ac:dyDescent="0.25">
      <c r="A224" s="162"/>
      <c r="B224"/>
      <c r="C224"/>
      <c r="D224"/>
      <c r="E224"/>
      <c r="F224"/>
      <c r="G224"/>
      <c r="H224"/>
    </row>
    <row r="225" spans="1:8" x14ac:dyDescent="0.25">
      <c r="B225"/>
      <c r="C225"/>
      <c r="D225"/>
      <c r="E225"/>
      <c r="F225"/>
      <c r="G225"/>
      <c r="H225"/>
    </row>
    <row r="226" spans="1:8" x14ac:dyDescent="0.25">
      <c r="A226" s="162"/>
      <c r="B226" s="301"/>
      <c r="C226" s="301"/>
      <c r="D226" s="301"/>
      <c r="E226" s="301"/>
      <c r="F226"/>
      <c r="G226"/>
      <c r="H226"/>
    </row>
    <row r="227" spans="1:8" x14ac:dyDescent="0.25">
      <c r="B227"/>
      <c r="C227"/>
      <c r="D227"/>
      <c r="E227"/>
      <c r="F227"/>
      <c r="G227"/>
      <c r="H227"/>
    </row>
    <row r="228" spans="1:8" x14ac:dyDescent="0.25">
      <c r="A228" s="162"/>
      <c r="B228" s="301"/>
      <c r="C228" s="301"/>
      <c r="D228" s="301"/>
      <c r="E228" s="301"/>
      <c r="F228"/>
      <c r="G228"/>
      <c r="H228"/>
    </row>
    <row r="229" spans="1:8" x14ac:dyDescent="0.25">
      <c r="B229"/>
      <c r="C229"/>
      <c r="D229"/>
      <c r="E229"/>
      <c r="F229"/>
      <c r="G229"/>
      <c r="H229"/>
    </row>
    <row r="230" spans="1:8" x14ac:dyDescent="0.25">
      <c r="A230" s="162"/>
      <c r="B230"/>
      <c r="C230"/>
      <c r="D230"/>
      <c r="E230"/>
      <c r="F230"/>
      <c r="G230"/>
      <c r="H230"/>
    </row>
    <row r="231" spans="1:8" x14ac:dyDescent="0.25">
      <c r="A231" s="162"/>
      <c r="B231"/>
      <c r="C231"/>
      <c r="D231"/>
      <c r="E231"/>
      <c r="F231"/>
      <c r="G231"/>
      <c r="H231"/>
    </row>
    <row r="232" spans="1:8" x14ac:dyDescent="0.25">
      <c r="B232"/>
      <c r="C232"/>
      <c r="D232"/>
      <c r="E232"/>
      <c r="F232"/>
      <c r="G232"/>
      <c r="H232"/>
    </row>
    <row r="233" spans="1:8" x14ac:dyDescent="0.25">
      <c r="A233" s="162"/>
      <c r="B233" s="301"/>
      <c r="C233" s="301"/>
      <c r="D233" s="301"/>
      <c r="E233" s="301"/>
      <c r="F233"/>
      <c r="G233"/>
      <c r="H233"/>
    </row>
    <row r="234" spans="1:8" x14ac:dyDescent="0.25">
      <c r="B234"/>
      <c r="C234"/>
      <c r="D234"/>
      <c r="E234"/>
      <c r="F234"/>
      <c r="G234"/>
      <c r="H234"/>
    </row>
    <row r="235" spans="1:8" x14ac:dyDescent="0.25">
      <c r="A235" s="162"/>
      <c r="B235" s="301"/>
      <c r="C235" s="301"/>
      <c r="D235" s="301"/>
      <c r="E235" s="301"/>
      <c r="F235"/>
      <c r="G235"/>
      <c r="H235"/>
    </row>
    <row r="236" spans="1:8" x14ac:dyDescent="0.25">
      <c r="B236"/>
      <c r="C236"/>
      <c r="D236"/>
      <c r="E236"/>
      <c r="F236"/>
      <c r="G236"/>
      <c r="H236"/>
    </row>
    <row r="237" spans="1:8" x14ac:dyDescent="0.25">
      <c r="A237" s="162"/>
      <c r="B237"/>
      <c r="C237"/>
      <c r="D237"/>
      <c r="E237"/>
      <c r="F237"/>
      <c r="G237"/>
      <c r="H237"/>
    </row>
    <row r="238" spans="1:8" x14ac:dyDescent="0.25">
      <c r="A238" s="162"/>
      <c r="B238"/>
      <c r="C238"/>
      <c r="D238"/>
      <c r="E238"/>
      <c r="F238"/>
      <c r="G238"/>
      <c r="H238"/>
    </row>
    <row r="239" spans="1:8" x14ac:dyDescent="0.25">
      <c r="A239" s="162"/>
      <c r="B239"/>
      <c r="C239"/>
      <c r="D239"/>
      <c r="E239"/>
      <c r="F239"/>
      <c r="G239"/>
      <c r="H239"/>
    </row>
    <row r="240" spans="1:8" x14ac:dyDescent="0.25">
      <c r="A240" s="162"/>
    </row>
    <row r="241" spans="1:6" x14ac:dyDescent="0.25">
      <c r="A241" s="162"/>
    </row>
    <row r="242" spans="1:6" x14ac:dyDescent="0.25">
      <c r="A242" s="162"/>
    </row>
    <row r="243" spans="1:6" x14ac:dyDescent="0.25">
      <c r="A243" s="162"/>
    </row>
    <row r="244" spans="1:6" x14ac:dyDescent="0.25">
      <c r="A244" s="162"/>
    </row>
    <row r="245" spans="1:6" x14ac:dyDescent="0.25">
      <c r="A245" s="162"/>
    </row>
    <row r="247" spans="1:6" x14ac:dyDescent="0.25">
      <c r="A247" s="162"/>
      <c r="B247" s="298"/>
      <c r="C247" s="299"/>
      <c r="D247" s="299"/>
      <c r="E247" s="299"/>
      <c r="F247" s="175"/>
    </row>
    <row r="249" spans="1:6" x14ac:dyDescent="0.25">
      <c r="A249" s="162"/>
      <c r="B249" s="298"/>
      <c r="C249" s="299"/>
      <c r="D249" s="299"/>
      <c r="E249" s="299"/>
      <c r="F249" s="175"/>
    </row>
    <row r="251" spans="1:6" x14ac:dyDescent="0.25">
      <c r="A251" s="162"/>
    </row>
    <row r="252" spans="1:6" x14ac:dyDescent="0.25">
      <c r="A252" s="162"/>
    </row>
    <row r="254" spans="1:6" x14ac:dyDescent="0.25">
      <c r="A254" s="162"/>
      <c r="B254" s="298"/>
      <c r="C254" s="299"/>
      <c r="D254" s="299"/>
      <c r="E254" s="299"/>
      <c r="F254" s="175"/>
    </row>
    <row r="257" spans="1:6" x14ac:dyDescent="0.25">
      <c r="B257" s="298"/>
      <c r="C257" s="299"/>
      <c r="D257" s="299"/>
      <c r="E257" s="299"/>
    </row>
    <row r="259" spans="1:6" x14ac:dyDescent="0.25">
      <c r="B259" s="298"/>
      <c r="C259" s="299"/>
      <c r="D259" s="299"/>
      <c r="E259" s="299"/>
      <c r="F259" s="175"/>
    </row>
    <row r="260" spans="1:6" x14ac:dyDescent="0.25">
      <c r="B260" s="298"/>
      <c r="C260" s="299"/>
      <c r="D260" s="299"/>
      <c r="E260" s="299"/>
      <c r="F260" s="175"/>
    </row>
    <row r="261" spans="1:6" x14ac:dyDescent="0.25">
      <c r="B261" s="298"/>
      <c r="C261" s="299"/>
      <c r="D261" s="299"/>
      <c r="E261" s="299"/>
      <c r="F261" s="175"/>
    </row>
    <row r="262" spans="1:6" x14ac:dyDescent="0.25">
      <c r="B262" s="298"/>
      <c r="C262" s="299"/>
      <c r="D262" s="299"/>
      <c r="E262" s="299"/>
      <c r="F262" s="175"/>
    </row>
    <row r="263" spans="1:6" x14ac:dyDescent="0.25">
      <c r="B263" s="298"/>
      <c r="C263" s="299"/>
      <c r="D263" s="299"/>
      <c r="E263" s="299"/>
      <c r="F263" s="175"/>
    </row>
    <row r="264" spans="1:6" x14ac:dyDescent="0.25">
      <c r="B264" s="298"/>
      <c r="C264" s="299"/>
      <c r="D264" s="299"/>
      <c r="E264" s="299"/>
      <c r="F264" s="175"/>
    </row>
    <row r="266" spans="1:6" x14ac:dyDescent="0.25">
      <c r="B266" s="298"/>
      <c r="C266" s="299"/>
      <c r="D266" s="299"/>
      <c r="E266" s="299"/>
      <c r="F266" s="175"/>
    </row>
    <row r="269" spans="1:6" x14ac:dyDescent="0.25">
      <c r="A269" s="162"/>
      <c r="B269" s="298"/>
      <c r="C269" s="299"/>
      <c r="D269" s="299"/>
      <c r="E269" s="299"/>
      <c r="F269" s="175"/>
    </row>
    <row r="271" spans="1:6" x14ac:dyDescent="0.25">
      <c r="A271" s="162"/>
      <c r="B271" s="298"/>
      <c r="C271" s="299"/>
      <c r="D271" s="299"/>
      <c r="E271" s="299"/>
      <c r="F271" s="175"/>
    </row>
    <row r="273" spans="1:6" x14ac:dyDescent="0.25">
      <c r="A273" s="162"/>
    </row>
    <row r="274" spans="1:6" x14ac:dyDescent="0.25">
      <c r="A274" s="162"/>
    </row>
    <row r="276" spans="1:6" x14ac:dyDescent="0.25">
      <c r="A276" s="162"/>
      <c r="B276" s="298"/>
      <c r="C276" s="299"/>
      <c r="D276" s="299"/>
      <c r="E276" s="299"/>
      <c r="F276" s="175"/>
    </row>
    <row r="278" spans="1:6" x14ac:dyDescent="0.25">
      <c r="A278" s="162"/>
      <c r="B278" s="298"/>
      <c r="C278" s="299"/>
      <c r="D278" s="299"/>
      <c r="E278" s="299"/>
      <c r="F278" s="175"/>
    </row>
    <row r="280" spans="1:6" x14ac:dyDescent="0.25">
      <c r="A280" s="162"/>
    </row>
    <row r="281" spans="1:6" x14ac:dyDescent="0.25">
      <c r="A281" s="162"/>
    </row>
    <row r="282" spans="1:6" x14ac:dyDescent="0.25">
      <c r="A282" s="162"/>
    </row>
    <row r="283" spans="1:6" x14ac:dyDescent="0.25">
      <c r="A283" s="162"/>
    </row>
    <row r="284" spans="1:6" x14ac:dyDescent="0.25">
      <c r="A284" s="162"/>
    </row>
    <row r="286" spans="1:6" x14ac:dyDescent="0.25">
      <c r="A286" s="162"/>
      <c r="B286" s="298"/>
      <c r="C286" s="299"/>
      <c r="D286" s="299"/>
      <c r="E286" s="299"/>
      <c r="F286" s="175"/>
    </row>
    <row r="288" spans="1:6" x14ac:dyDescent="0.25">
      <c r="A288" s="162"/>
      <c r="B288" s="298"/>
      <c r="C288" s="299"/>
      <c r="D288" s="299"/>
      <c r="E288" s="299"/>
      <c r="F288" s="175"/>
    </row>
    <row r="290" spans="1:6" x14ac:dyDescent="0.25">
      <c r="A290" s="162"/>
    </row>
    <row r="291" spans="1:6" x14ac:dyDescent="0.25">
      <c r="A291" s="162"/>
    </row>
    <row r="292" spans="1:6" x14ac:dyDescent="0.25">
      <c r="A292" s="162"/>
    </row>
    <row r="294" spans="1:6" x14ac:dyDescent="0.25">
      <c r="A294" s="162"/>
      <c r="B294" s="298"/>
      <c r="C294" s="299"/>
      <c r="D294" s="299"/>
      <c r="E294" s="299"/>
      <c r="F294" s="175"/>
    </row>
    <row r="296" spans="1:6" x14ac:dyDescent="0.25">
      <c r="A296" s="162"/>
      <c r="B296" s="298"/>
      <c r="C296" s="299"/>
      <c r="D296" s="299"/>
      <c r="E296" s="299"/>
      <c r="F296" s="175"/>
    </row>
    <row r="298" spans="1:6" x14ac:dyDescent="0.25">
      <c r="A298" s="162"/>
    </row>
    <row r="300" spans="1:6" x14ac:dyDescent="0.25">
      <c r="A300" s="162"/>
      <c r="B300" s="298"/>
      <c r="C300" s="299"/>
      <c r="D300" s="299"/>
      <c r="E300" s="299"/>
      <c r="F300" s="175"/>
    </row>
    <row r="303" spans="1:6" x14ac:dyDescent="0.25">
      <c r="B303" s="298"/>
      <c r="C303" s="299"/>
      <c r="D303" s="299"/>
      <c r="E303" s="299"/>
    </row>
    <row r="305" spans="2:6" x14ac:dyDescent="0.25">
      <c r="B305" s="298"/>
      <c r="C305" s="299"/>
      <c r="D305" s="299"/>
      <c r="E305" s="299"/>
      <c r="F305" s="175"/>
    </row>
    <row r="306" spans="2:6" x14ac:dyDescent="0.25">
      <c r="B306" s="298"/>
      <c r="C306" s="299"/>
      <c r="D306" s="299"/>
      <c r="E306" s="299"/>
      <c r="F306" s="175"/>
    </row>
    <row r="307" spans="2:6" x14ac:dyDescent="0.25">
      <c r="B307" s="298"/>
      <c r="C307" s="299"/>
      <c r="D307" s="299"/>
      <c r="E307" s="299"/>
      <c r="F307" s="175"/>
    </row>
    <row r="308" spans="2:6" x14ac:dyDescent="0.25">
      <c r="B308" s="298"/>
      <c r="C308" s="299"/>
      <c r="D308" s="299"/>
      <c r="E308" s="299"/>
      <c r="F308" s="175"/>
    </row>
    <row r="310" spans="2:6" x14ac:dyDescent="0.25">
      <c r="B310" s="298"/>
      <c r="C310" s="299"/>
      <c r="D310" s="299"/>
      <c r="E310" s="299"/>
      <c r="F310" s="175"/>
    </row>
    <row r="314" spans="2:6" x14ac:dyDescent="0.25">
      <c r="B314" s="298"/>
      <c r="C314" s="299"/>
      <c r="D314" s="299"/>
      <c r="E314" s="299"/>
    </row>
    <row r="316" spans="2:6" x14ac:dyDescent="0.25">
      <c r="B316" s="298"/>
      <c r="C316" s="299"/>
      <c r="D316" s="299"/>
      <c r="E316" s="299"/>
      <c r="F316" s="175"/>
    </row>
    <row r="317" spans="2:6" x14ac:dyDescent="0.25">
      <c r="B317" s="298"/>
      <c r="C317" s="299"/>
      <c r="D317" s="299"/>
      <c r="E317" s="299"/>
      <c r="F317" s="175"/>
    </row>
    <row r="318" spans="2:6" x14ac:dyDescent="0.25">
      <c r="B318" s="298"/>
      <c r="C318" s="299"/>
      <c r="D318" s="299"/>
      <c r="E318" s="299"/>
      <c r="F318" s="175"/>
    </row>
    <row r="320" spans="2:6" x14ac:dyDescent="0.25">
      <c r="B320" s="298"/>
      <c r="C320" s="299"/>
      <c r="D320" s="299"/>
      <c r="E320" s="299"/>
      <c r="F320" s="175"/>
    </row>
  </sheetData>
  <mergeCells count="46">
    <mergeCell ref="B316:E316"/>
    <mergeCell ref="B317:E317"/>
    <mergeCell ref="B318:E318"/>
    <mergeCell ref="B320:E320"/>
    <mergeCell ref="B305:E305"/>
    <mergeCell ref="B306:E306"/>
    <mergeCell ref="B307:E307"/>
    <mergeCell ref="B308:E308"/>
    <mergeCell ref="B310:E310"/>
    <mergeCell ref="B314:E314"/>
    <mergeCell ref="B303:E303"/>
    <mergeCell ref="B264:E264"/>
    <mergeCell ref="B266:E266"/>
    <mergeCell ref="B269:E269"/>
    <mergeCell ref="B271:E271"/>
    <mergeCell ref="B276:E276"/>
    <mergeCell ref="B278:E278"/>
    <mergeCell ref="B286:E286"/>
    <mergeCell ref="B288:E288"/>
    <mergeCell ref="B294:E294"/>
    <mergeCell ref="B296:E296"/>
    <mergeCell ref="B300:E300"/>
    <mergeCell ref="B263:E263"/>
    <mergeCell ref="B228:E228"/>
    <mergeCell ref="B233:E233"/>
    <mergeCell ref="B235:E235"/>
    <mergeCell ref="B247:E247"/>
    <mergeCell ref="B249:E249"/>
    <mergeCell ref="B254:E254"/>
    <mergeCell ref="B257:E257"/>
    <mergeCell ref="B259:E259"/>
    <mergeCell ref="B260:E260"/>
    <mergeCell ref="B261:E261"/>
    <mergeCell ref="B262:E262"/>
    <mergeCell ref="B226:E226"/>
    <mergeCell ref="B4:E4"/>
    <mergeCell ref="B6:E6"/>
    <mergeCell ref="B28:E28"/>
    <mergeCell ref="B30:E30"/>
    <mergeCell ref="B73:E73"/>
    <mergeCell ref="B75:E75"/>
    <mergeCell ref="B84:E84"/>
    <mergeCell ref="B87:E87"/>
    <mergeCell ref="B151:E151"/>
    <mergeCell ref="B216:E216"/>
    <mergeCell ref="B218:E218"/>
  </mergeCells>
  <pageMargins left="0.70866141732283472" right="0.70866141732283472" top="0.74803149606299213" bottom="0.74803149606299213" header="0.31496062992125984" footer="0.31496062992125984"/>
  <pageSetup paperSize="9" scale="5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59"/>
  <sheetViews>
    <sheetView topLeftCell="A87" zoomScale="115" zoomScaleNormal="115" workbookViewId="0">
      <selection activeCell="B87" sqref="B87"/>
    </sheetView>
  </sheetViews>
  <sheetFormatPr defaultColWidth="8.85546875" defaultRowHeight="15" x14ac:dyDescent="0.25"/>
  <cols>
    <col min="1" max="1" width="7.5703125" style="93" customWidth="1"/>
    <col min="2" max="2" width="60.28515625" style="253" customWidth="1"/>
    <col min="3" max="3" width="10.5703125" style="60" customWidth="1"/>
    <col min="4" max="4" width="12.140625" style="241" customWidth="1"/>
    <col min="5" max="5" width="18.42578125" style="241" customWidth="1"/>
    <col min="6" max="6" width="28" style="241" customWidth="1"/>
    <col min="7" max="16384" width="8.85546875" style="241"/>
  </cols>
  <sheetData>
    <row r="2" spans="1:6" ht="30" x14ac:dyDescent="0.25">
      <c r="A2" s="200" t="s">
        <v>8</v>
      </c>
      <c r="B2" s="201" t="s">
        <v>9</v>
      </c>
      <c r="C2" s="201" t="s">
        <v>12</v>
      </c>
      <c r="D2" s="202" t="s">
        <v>10</v>
      </c>
      <c r="E2" s="202" t="s">
        <v>13</v>
      </c>
      <c r="F2" s="203" t="s">
        <v>11</v>
      </c>
    </row>
    <row r="3" spans="1:6" x14ac:dyDescent="0.25">
      <c r="A3" s="85"/>
      <c r="B3" s="242"/>
      <c r="D3" s="243"/>
      <c r="E3" s="243"/>
      <c r="F3" s="243"/>
    </row>
    <row r="4" spans="1:6" x14ac:dyDescent="0.25">
      <c r="A4" s="204" t="s">
        <v>61</v>
      </c>
      <c r="B4" s="59" t="s">
        <v>225</v>
      </c>
      <c r="F4" s="18"/>
    </row>
    <row r="5" spans="1:6" x14ac:dyDescent="0.25">
      <c r="A5" s="92"/>
      <c r="B5" s="59"/>
      <c r="F5" s="18"/>
    </row>
    <row r="6" spans="1:6" x14ac:dyDescent="0.25">
      <c r="A6" s="91" t="s">
        <v>62</v>
      </c>
      <c r="B6" s="87" t="s">
        <v>226</v>
      </c>
      <c r="C6" s="50"/>
      <c r="D6" s="51"/>
      <c r="E6" s="51"/>
      <c r="F6" s="52"/>
    </row>
    <row r="7" spans="1:6" x14ac:dyDescent="0.25">
      <c r="A7" s="85"/>
      <c r="B7" s="242"/>
      <c r="D7" s="243"/>
      <c r="E7" s="243"/>
      <c r="F7" s="243"/>
    </row>
    <row r="8" spans="1:6" ht="75" x14ac:dyDescent="0.25">
      <c r="A8" s="244" t="s">
        <v>63</v>
      </c>
      <c r="B8" s="3" t="s">
        <v>227</v>
      </c>
      <c r="C8" s="245" t="s">
        <v>577</v>
      </c>
      <c r="D8" s="246">
        <f>H8*0.8*0.4</f>
        <v>0</v>
      </c>
      <c r="E8" s="247"/>
      <c r="F8" s="248">
        <f t="shared" ref="F8:F14" si="0">D8*E8</f>
        <v>0</v>
      </c>
    </row>
    <row r="9" spans="1:6" ht="32.25" x14ac:dyDescent="0.25">
      <c r="A9" s="244" t="s">
        <v>65</v>
      </c>
      <c r="B9" s="3" t="s">
        <v>578</v>
      </c>
      <c r="C9" s="245" t="s">
        <v>2</v>
      </c>
      <c r="D9" s="246">
        <f>H8*0.3*0.4</f>
        <v>0</v>
      </c>
      <c r="E9" s="247"/>
      <c r="F9" s="248">
        <f t="shared" si="0"/>
        <v>0</v>
      </c>
    </row>
    <row r="10" spans="1:6" ht="75" x14ac:dyDescent="0.25">
      <c r="A10" s="244" t="s">
        <v>75</v>
      </c>
      <c r="B10" s="3" t="s">
        <v>228</v>
      </c>
      <c r="C10" s="245" t="s">
        <v>2</v>
      </c>
      <c r="D10" s="246">
        <f>D8-D9</f>
        <v>0</v>
      </c>
      <c r="E10" s="247"/>
      <c r="F10" s="248">
        <f t="shared" si="0"/>
        <v>0</v>
      </c>
    </row>
    <row r="11" spans="1:6" ht="83.25" customHeight="1" x14ac:dyDescent="0.25">
      <c r="A11" s="244" t="s">
        <v>79</v>
      </c>
      <c r="B11" s="3" t="s">
        <v>229</v>
      </c>
      <c r="C11" s="245" t="s">
        <v>577</v>
      </c>
      <c r="D11" s="246">
        <f>D9</f>
        <v>0</v>
      </c>
      <c r="E11" s="248"/>
      <c r="F11" s="248">
        <f t="shared" si="0"/>
        <v>0</v>
      </c>
    </row>
    <row r="12" spans="1:6" ht="30" x14ac:dyDescent="0.25">
      <c r="A12" s="81" t="s">
        <v>81</v>
      </c>
      <c r="B12" s="3" t="s">
        <v>230</v>
      </c>
      <c r="C12" s="60" t="s">
        <v>3</v>
      </c>
      <c r="D12" s="61">
        <v>6</v>
      </c>
      <c r="E12" s="61"/>
      <c r="F12" s="61">
        <f t="shared" si="0"/>
        <v>0</v>
      </c>
    </row>
    <row r="13" spans="1:6" ht="74.25" customHeight="1" x14ac:dyDescent="0.25">
      <c r="A13" s="81" t="s">
        <v>83</v>
      </c>
      <c r="B13" s="3" t="s">
        <v>231</v>
      </c>
      <c r="C13" s="60" t="s">
        <v>3</v>
      </c>
      <c r="D13" s="61">
        <f>D12</f>
        <v>6</v>
      </c>
      <c r="E13" s="61"/>
      <c r="F13" s="61">
        <f t="shared" si="0"/>
        <v>0</v>
      </c>
    </row>
    <row r="14" spans="1:6" ht="30" x14ac:dyDescent="0.25">
      <c r="A14" s="244" t="s">
        <v>81</v>
      </c>
      <c r="B14" s="3" t="s">
        <v>232</v>
      </c>
      <c r="C14" s="249" t="s">
        <v>7</v>
      </c>
      <c r="D14" s="248">
        <v>154</v>
      </c>
      <c r="E14" s="247"/>
      <c r="F14" s="248">
        <f t="shared" si="0"/>
        <v>0</v>
      </c>
    </row>
    <row r="15" spans="1:6" ht="29.25" x14ac:dyDescent="0.25">
      <c r="A15" s="244" t="s">
        <v>83</v>
      </c>
      <c r="B15" s="3" t="s">
        <v>579</v>
      </c>
      <c r="C15" s="249"/>
      <c r="D15" s="248"/>
      <c r="E15" s="247"/>
      <c r="F15" s="248"/>
    </row>
    <row r="16" spans="1:6" x14ac:dyDescent="0.25">
      <c r="A16" s="244"/>
      <c r="B16" s="3" t="s">
        <v>233</v>
      </c>
      <c r="C16" s="249" t="s">
        <v>7</v>
      </c>
      <c r="D16" s="248">
        <v>25</v>
      </c>
      <c r="E16" s="247"/>
      <c r="F16" s="248">
        <f t="shared" ref="F16:F17" si="1">D16*E16</f>
        <v>0</v>
      </c>
    </row>
    <row r="17" spans="1:6" x14ac:dyDescent="0.25">
      <c r="A17" s="244"/>
      <c r="B17" s="3" t="s">
        <v>234</v>
      </c>
      <c r="C17" s="249" t="s">
        <v>7</v>
      </c>
      <c r="D17" s="248">
        <v>60</v>
      </c>
      <c r="E17" s="247"/>
      <c r="F17" s="248">
        <f t="shared" si="1"/>
        <v>0</v>
      </c>
    </row>
    <row r="18" spans="1:6" ht="29.25" x14ac:dyDescent="0.25">
      <c r="A18" s="244" t="s">
        <v>235</v>
      </c>
      <c r="B18" s="3" t="s">
        <v>580</v>
      </c>
      <c r="C18" s="249" t="s">
        <v>7</v>
      </c>
      <c r="D18" s="248">
        <v>20</v>
      </c>
      <c r="E18" s="247"/>
      <c r="F18" s="248">
        <f t="shared" ref="F18" si="2">D18*E18</f>
        <v>0</v>
      </c>
    </row>
    <row r="19" spans="1:6" ht="30" x14ac:dyDescent="0.25">
      <c r="A19" s="244" t="s">
        <v>236</v>
      </c>
      <c r="B19" s="3" t="s">
        <v>237</v>
      </c>
      <c r="C19" s="250" t="s">
        <v>3</v>
      </c>
      <c r="D19" s="248">
        <v>145</v>
      </c>
      <c r="E19" s="251"/>
      <c r="F19" s="248">
        <f>D19*E19</f>
        <v>0</v>
      </c>
    </row>
    <row r="20" spans="1:6" ht="35.25" customHeight="1" x14ac:dyDescent="0.25">
      <c r="A20" s="244" t="s">
        <v>238</v>
      </c>
      <c r="B20" s="3" t="s">
        <v>239</v>
      </c>
      <c r="C20" s="250" t="s">
        <v>7</v>
      </c>
      <c r="D20" s="248">
        <v>145</v>
      </c>
      <c r="E20" s="251"/>
      <c r="F20" s="248">
        <f>D20*E20</f>
        <v>0</v>
      </c>
    </row>
    <row r="21" spans="1:6" x14ac:dyDescent="0.25">
      <c r="A21" s="244"/>
      <c r="B21" s="252"/>
      <c r="C21" s="250"/>
      <c r="D21" s="248"/>
      <c r="E21" s="251"/>
      <c r="F21" s="248"/>
    </row>
    <row r="22" spans="1:6" x14ac:dyDescent="0.25">
      <c r="A22" s="53"/>
      <c r="B22" s="88" t="s">
        <v>23</v>
      </c>
      <c r="C22" s="88"/>
      <c r="D22" s="88"/>
      <c r="E22" s="88"/>
      <c r="F22" s="90">
        <f>SUM(F8:F20)</f>
        <v>0</v>
      </c>
    </row>
    <row r="24" spans="1:6" x14ac:dyDescent="0.25">
      <c r="A24" s="254"/>
      <c r="B24" s="255"/>
      <c r="C24" s="256"/>
      <c r="D24" s="257"/>
      <c r="E24" s="258"/>
      <c r="F24" s="259"/>
    </row>
    <row r="25" spans="1:6" x14ac:dyDescent="0.25">
      <c r="A25" s="91" t="s">
        <v>84</v>
      </c>
      <c r="B25" s="88" t="s">
        <v>240</v>
      </c>
      <c r="C25" s="88"/>
      <c r="D25" s="88"/>
      <c r="E25" s="88"/>
      <c r="F25" s="90"/>
    </row>
    <row r="26" spans="1:6" x14ac:dyDescent="0.25">
      <c r="A26" s="85"/>
      <c r="B26" s="242"/>
      <c r="D26" s="243"/>
      <c r="E26" s="243"/>
      <c r="F26" s="243"/>
    </row>
    <row r="27" spans="1:6" ht="61.5" customHeight="1" x14ac:dyDescent="0.25">
      <c r="A27" s="82" t="s">
        <v>85</v>
      </c>
      <c r="B27" s="62" t="s">
        <v>596</v>
      </c>
      <c r="C27" s="63" t="s">
        <v>64</v>
      </c>
      <c r="D27" s="64">
        <v>1</v>
      </c>
      <c r="E27" s="65"/>
      <c r="F27" s="64">
        <f>D27*E27</f>
        <v>0</v>
      </c>
    </row>
    <row r="28" spans="1:6" ht="45" x14ac:dyDescent="0.25">
      <c r="A28" s="82" t="s">
        <v>86</v>
      </c>
      <c r="B28" s="67" t="s">
        <v>599</v>
      </c>
      <c r="C28" s="63"/>
      <c r="D28" s="64"/>
      <c r="E28" s="65"/>
      <c r="F28" s="66"/>
    </row>
    <row r="29" spans="1:6" x14ac:dyDescent="0.25">
      <c r="A29" s="82"/>
      <c r="B29" s="67" t="s">
        <v>66</v>
      </c>
      <c r="C29" s="63" t="s">
        <v>3</v>
      </c>
      <c r="D29" s="64">
        <v>3</v>
      </c>
      <c r="E29" s="65"/>
      <c r="F29" s="64"/>
    </row>
    <row r="30" spans="1:6" x14ac:dyDescent="0.25">
      <c r="A30" s="82"/>
      <c r="B30" s="67" t="s">
        <v>67</v>
      </c>
      <c r="C30" s="63" t="s">
        <v>3</v>
      </c>
      <c r="D30" s="64">
        <v>1</v>
      </c>
      <c r="E30" s="65"/>
      <c r="F30" s="64"/>
    </row>
    <row r="31" spans="1:6" x14ac:dyDescent="0.25">
      <c r="A31" s="82"/>
      <c r="B31" s="67" t="s">
        <v>68</v>
      </c>
      <c r="C31" s="63" t="s">
        <v>3</v>
      </c>
      <c r="D31" s="64">
        <v>1</v>
      </c>
      <c r="E31" s="65"/>
      <c r="F31" s="64"/>
    </row>
    <row r="32" spans="1:6" x14ac:dyDescent="0.25">
      <c r="A32" s="82"/>
      <c r="B32" s="67" t="s">
        <v>69</v>
      </c>
      <c r="C32" s="63" t="s">
        <v>3</v>
      </c>
      <c r="D32" s="64">
        <v>2</v>
      </c>
      <c r="E32" s="65"/>
      <c r="F32" s="64"/>
    </row>
    <row r="33" spans="1:6" x14ac:dyDescent="0.25">
      <c r="A33" s="82"/>
      <c r="B33" s="67" t="s">
        <v>70</v>
      </c>
      <c r="C33" s="63" t="s">
        <v>3</v>
      </c>
      <c r="D33" s="64">
        <v>2</v>
      </c>
      <c r="E33" s="65"/>
      <c r="F33" s="64"/>
    </row>
    <row r="34" spans="1:6" x14ac:dyDescent="0.25">
      <c r="A34" s="82"/>
      <c r="B34" s="67" t="s">
        <v>71</v>
      </c>
      <c r="C34" s="63" t="s">
        <v>3</v>
      </c>
      <c r="D34" s="64">
        <v>4</v>
      </c>
      <c r="E34" s="65"/>
      <c r="F34" s="64"/>
    </row>
    <row r="35" spans="1:6" x14ac:dyDescent="0.25">
      <c r="A35" s="82"/>
      <c r="B35" s="67" t="s">
        <v>241</v>
      </c>
      <c r="C35" s="63" t="s">
        <v>3</v>
      </c>
      <c r="D35" s="64">
        <v>1</v>
      </c>
      <c r="E35" s="65"/>
      <c r="F35" s="64"/>
    </row>
    <row r="36" spans="1:6" ht="34.5" customHeight="1" x14ac:dyDescent="0.25">
      <c r="A36" s="82"/>
      <c r="B36" s="67" t="s">
        <v>597</v>
      </c>
      <c r="C36" s="63" t="s">
        <v>3</v>
      </c>
      <c r="D36" s="64">
        <v>1</v>
      </c>
      <c r="E36" s="65"/>
      <c r="F36" s="64"/>
    </row>
    <row r="37" spans="1:6" ht="30" x14ac:dyDescent="0.25">
      <c r="A37" s="82"/>
      <c r="B37" s="67" t="s">
        <v>242</v>
      </c>
      <c r="C37" s="63" t="s">
        <v>3</v>
      </c>
      <c r="D37" s="64">
        <v>1</v>
      </c>
      <c r="E37" s="65"/>
      <c r="F37" s="64"/>
    </row>
    <row r="38" spans="1:6" ht="30" x14ac:dyDescent="0.25">
      <c r="A38" s="82"/>
      <c r="B38" s="67" t="s">
        <v>243</v>
      </c>
      <c r="C38" s="63" t="s">
        <v>3</v>
      </c>
      <c r="D38" s="64">
        <v>1</v>
      </c>
      <c r="E38" s="65"/>
      <c r="F38" s="64"/>
    </row>
    <row r="39" spans="1:6" x14ac:dyDescent="0.25">
      <c r="A39" s="82"/>
      <c r="B39" s="67" t="s">
        <v>72</v>
      </c>
      <c r="C39" s="63" t="s">
        <v>3</v>
      </c>
      <c r="D39" s="64">
        <v>1</v>
      </c>
      <c r="E39" s="65"/>
      <c r="F39" s="64"/>
    </row>
    <row r="40" spans="1:6" x14ac:dyDescent="0.25">
      <c r="A40" s="82"/>
      <c r="B40" s="67" t="s">
        <v>73</v>
      </c>
      <c r="C40" s="63" t="s">
        <v>3</v>
      </c>
      <c r="D40" s="64">
        <v>1</v>
      </c>
      <c r="E40" s="65"/>
      <c r="F40" s="66"/>
    </row>
    <row r="41" spans="1:6" x14ac:dyDescent="0.25">
      <c r="A41" s="82"/>
      <c r="B41" s="67" t="s">
        <v>74</v>
      </c>
      <c r="C41" s="63" t="s">
        <v>64</v>
      </c>
      <c r="D41" s="64">
        <v>1</v>
      </c>
      <c r="E41" s="65"/>
      <c r="F41" s="66"/>
    </row>
    <row r="42" spans="1:6" x14ac:dyDescent="0.25">
      <c r="A42" s="260"/>
      <c r="B42" s="261"/>
      <c r="C42" s="63" t="s">
        <v>64</v>
      </c>
      <c r="D42" s="64">
        <v>1</v>
      </c>
      <c r="E42" s="65"/>
      <c r="F42" s="64">
        <f>D42*E42</f>
        <v>0</v>
      </c>
    </row>
    <row r="43" spans="1:6" ht="45" x14ac:dyDescent="0.25">
      <c r="A43" s="82" t="s">
        <v>87</v>
      </c>
      <c r="B43" s="67" t="s">
        <v>600</v>
      </c>
      <c r="C43" s="63"/>
      <c r="D43" s="64"/>
      <c r="E43" s="65"/>
      <c r="F43" s="262"/>
    </row>
    <row r="44" spans="1:6" x14ac:dyDescent="0.25">
      <c r="A44" s="82"/>
      <c r="B44" s="67" t="s">
        <v>66</v>
      </c>
      <c r="C44" s="63" t="s">
        <v>3</v>
      </c>
      <c r="D44" s="64">
        <v>3</v>
      </c>
      <c r="E44" s="65"/>
      <c r="F44" s="262"/>
    </row>
    <row r="45" spans="1:6" x14ac:dyDescent="0.25">
      <c r="A45" s="82"/>
      <c r="B45" s="67" t="s">
        <v>67</v>
      </c>
      <c r="C45" s="63" t="s">
        <v>3</v>
      </c>
      <c r="D45" s="64">
        <v>1</v>
      </c>
      <c r="E45" s="65"/>
      <c r="F45" s="262"/>
    </row>
    <row r="46" spans="1:6" x14ac:dyDescent="0.25">
      <c r="A46" s="82"/>
      <c r="B46" s="67" t="s">
        <v>68</v>
      </c>
      <c r="C46" s="63" t="s">
        <v>3</v>
      </c>
      <c r="D46" s="64">
        <v>1</v>
      </c>
      <c r="E46" s="65"/>
      <c r="F46" s="262"/>
    </row>
    <row r="47" spans="1:6" x14ac:dyDescent="0.25">
      <c r="A47" s="82"/>
      <c r="B47" s="67" t="s">
        <v>244</v>
      </c>
      <c r="C47" s="63" t="s">
        <v>3</v>
      </c>
      <c r="D47" s="64">
        <v>2</v>
      </c>
      <c r="E47" s="65"/>
      <c r="F47" s="262"/>
    </row>
    <row r="48" spans="1:6" x14ac:dyDescent="0.25">
      <c r="A48" s="82"/>
      <c r="B48" s="67" t="s">
        <v>69</v>
      </c>
      <c r="C48" s="63" t="s">
        <v>3</v>
      </c>
      <c r="D48" s="64">
        <v>1</v>
      </c>
      <c r="E48" s="65"/>
      <c r="F48" s="262"/>
    </row>
    <row r="49" spans="1:6" x14ac:dyDescent="0.25">
      <c r="A49" s="82"/>
      <c r="B49" s="67" t="s">
        <v>70</v>
      </c>
      <c r="C49" s="63" t="s">
        <v>3</v>
      </c>
      <c r="D49" s="64">
        <v>3</v>
      </c>
      <c r="E49" s="65"/>
      <c r="F49" s="262"/>
    </row>
    <row r="50" spans="1:6" x14ac:dyDescent="0.25">
      <c r="A50" s="82"/>
      <c r="B50" s="67" t="s">
        <v>71</v>
      </c>
      <c r="C50" s="63" t="s">
        <v>3</v>
      </c>
      <c r="D50" s="64">
        <v>2</v>
      </c>
      <c r="E50" s="65"/>
      <c r="F50" s="262"/>
    </row>
    <row r="51" spans="1:6" x14ac:dyDescent="0.25">
      <c r="A51" s="82"/>
      <c r="B51" s="67" t="s">
        <v>245</v>
      </c>
      <c r="C51" s="63" t="s">
        <v>3</v>
      </c>
      <c r="D51" s="64">
        <v>1</v>
      </c>
      <c r="E51" s="65"/>
      <c r="F51" s="262"/>
    </row>
    <row r="52" spans="1:6" x14ac:dyDescent="0.25">
      <c r="A52" s="82"/>
      <c r="B52" s="67" t="s">
        <v>246</v>
      </c>
      <c r="C52" s="63" t="s">
        <v>3</v>
      </c>
      <c r="D52" s="64">
        <v>1</v>
      </c>
      <c r="E52" s="65"/>
      <c r="F52" s="262"/>
    </row>
    <row r="53" spans="1:6" ht="36.75" customHeight="1" x14ac:dyDescent="0.25">
      <c r="A53" s="82"/>
      <c r="B53" s="67" t="s">
        <v>598</v>
      </c>
      <c r="C53" s="63" t="s">
        <v>3</v>
      </c>
      <c r="D53" s="64">
        <v>1</v>
      </c>
      <c r="E53" s="65"/>
      <c r="F53" s="262"/>
    </row>
    <row r="54" spans="1:6" x14ac:dyDescent="0.25">
      <c r="A54" s="82"/>
      <c r="B54" s="67" t="s">
        <v>72</v>
      </c>
      <c r="C54" s="63" t="s">
        <v>3</v>
      </c>
      <c r="D54" s="64">
        <v>1</v>
      </c>
      <c r="E54" s="65"/>
      <c r="F54" s="262"/>
    </row>
    <row r="55" spans="1:6" x14ac:dyDescent="0.25">
      <c r="A55" s="82"/>
      <c r="B55" s="67" t="s">
        <v>76</v>
      </c>
      <c r="C55" s="63" t="s">
        <v>3</v>
      </c>
      <c r="D55" s="64">
        <v>1</v>
      </c>
      <c r="E55" s="65"/>
      <c r="F55" s="262"/>
    </row>
    <row r="56" spans="1:6" x14ac:dyDescent="0.25">
      <c r="A56" s="82"/>
      <c r="B56" s="67" t="s">
        <v>77</v>
      </c>
      <c r="C56" s="63" t="s">
        <v>64</v>
      </c>
      <c r="D56" s="64">
        <v>1</v>
      </c>
      <c r="E56" s="65"/>
      <c r="F56" s="262"/>
    </row>
    <row r="57" spans="1:6" x14ac:dyDescent="0.25">
      <c r="A57" s="82"/>
      <c r="B57" s="67" t="s">
        <v>78</v>
      </c>
      <c r="C57" s="63" t="s">
        <v>64</v>
      </c>
      <c r="D57" s="64">
        <v>1</v>
      </c>
      <c r="E57" s="65"/>
      <c r="F57" s="262"/>
    </row>
    <row r="58" spans="1:6" x14ac:dyDescent="0.25">
      <c r="A58" s="82"/>
      <c r="B58" s="67"/>
      <c r="C58" s="63" t="s">
        <v>64</v>
      </c>
      <c r="D58" s="64">
        <v>1</v>
      </c>
      <c r="E58" s="65"/>
      <c r="F58" s="64">
        <f>D58*E58</f>
        <v>0</v>
      </c>
    </row>
    <row r="59" spans="1:6" ht="57" x14ac:dyDescent="0.25">
      <c r="A59" s="82" t="s">
        <v>88</v>
      </c>
      <c r="B59" s="263" t="s">
        <v>601</v>
      </c>
      <c r="C59" s="264"/>
      <c r="D59" s="265"/>
      <c r="E59" s="265"/>
      <c r="F59" s="265"/>
    </row>
    <row r="60" spans="1:6" x14ac:dyDescent="0.25">
      <c r="A60" s="266"/>
      <c r="B60" s="263" t="s">
        <v>247</v>
      </c>
      <c r="C60" s="264" t="s">
        <v>3</v>
      </c>
      <c r="D60" s="265">
        <v>1</v>
      </c>
      <c r="E60" s="265"/>
      <c r="F60" s="265"/>
    </row>
    <row r="61" spans="1:6" x14ac:dyDescent="0.25">
      <c r="A61" s="266"/>
      <c r="B61" s="263" t="s">
        <v>248</v>
      </c>
      <c r="C61" s="264" t="s">
        <v>3</v>
      </c>
      <c r="D61" s="265">
        <v>1</v>
      </c>
      <c r="E61" s="265"/>
      <c r="F61" s="265"/>
    </row>
    <row r="62" spans="1:6" x14ac:dyDescent="0.25">
      <c r="A62" s="266"/>
      <c r="B62" s="263" t="s">
        <v>249</v>
      </c>
      <c r="C62" s="264" t="s">
        <v>3</v>
      </c>
      <c r="D62" s="265">
        <v>1</v>
      </c>
      <c r="E62" s="265"/>
      <c r="F62" s="265"/>
    </row>
    <row r="63" spans="1:6" x14ac:dyDescent="0.25">
      <c r="A63" s="266"/>
      <c r="B63" s="263"/>
      <c r="C63" s="264" t="s">
        <v>64</v>
      </c>
      <c r="D63" s="265">
        <v>1</v>
      </c>
      <c r="E63" s="265">
        <v>0</v>
      </c>
      <c r="F63" s="265">
        <f t="shared" ref="F63" si="3">PRODUCT(D63,E63)</f>
        <v>0</v>
      </c>
    </row>
    <row r="64" spans="1:6" s="68" customFormat="1" ht="48" customHeight="1" x14ac:dyDescent="0.2">
      <c r="A64" s="82" t="s">
        <v>89</v>
      </c>
      <c r="B64" s="263" t="s">
        <v>602</v>
      </c>
      <c r="C64" s="264" t="s">
        <v>64</v>
      </c>
      <c r="D64" s="265">
        <v>1</v>
      </c>
      <c r="E64" s="265"/>
      <c r="F64" s="265">
        <f t="shared" ref="F64" si="4">D64*E64</f>
        <v>0</v>
      </c>
    </row>
    <row r="65" spans="1:6" s="68" customFormat="1" ht="24.75" customHeight="1" x14ac:dyDescent="0.25">
      <c r="A65" s="82" t="s">
        <v>90</v>
      </c>
      <c r="B65" s="67" t="s">
        <v>250</v>
      </c>
      <c r="C65" s="69"/>
      <c r="D65" s="70"/>
      <c r="E65" s="70"/>
      <c r="F65" s="70"/>
    </row>
    <row r="66" spans="1:6" s="68" customFormat="1" x14ac:dyDescent="0.2">
      <c r="A66" s="82"/>
      <c r="B66" s="252" t="s">
        <v>251</v>
      </c>
      <c r="C66" s="250" t="s">
        <v>7</v>
      </c>
      <c r="D66" s="248">
        <v>10</v>
      </c>
      <c r="E66" s="251"/>
      <c r="F66" s="248">
        <f>D66*E66</f>
        <v>0</v>
      </c>
    </row>
    <row r="67" spans="1:6" s="68" customFormat="1" x14ac:dyDescent="0.2">
      <c r="A67" s="82"/>
      <c r="B67" s="252" t="s">
        <v>252</v>
      </c>
      <c r="C67" s="250" t="s">
        <v>7</v>
      </c>
      <c r="D67" s="248">
        <v>40</v>
      </c>
      <c r="E67" s="251"/>
      <c r="F67" s="248">
        <f>D67*E67</f>
        <v>0</v>
      </c>
    </row>
    <row r="68" spans="1:6" s="68" customFormat="1" x14ac:dyDescent="0.2">
      <c r="A68" s="82"/>
      <c r="B68" s="67" t="s">
        <v>253</v>
      </c>
      <c r="C68" s="250" t="s">
        <v>7</v>
      </c>
      <c r="D68" s="248">
        <v>10</v>
      </c>
      <c r="E68" s="248"/>
      <c r="F68" s="248">
        <f t="shared" ref="F68:F71" si="5">D68*E68</f>
        <v>0</v>
      </c>
    </row>
    <row r="69" spans="1:6" s="68" customFormat="1" x14ac:dyDescent="0.2">
      <c r="A69" s="82"/>
      <c r="B69" s="67" t="s">
        <v>254</v>
      </c>
      <c r="C69" s="250" t="s">
        <v>7</v>
      </c>
      <c r="D69" s="248">
        <v>5</v>
      </c>
      <c r="E69" s="248"/>
      <c r="F69" s="248">
        <f t="shared" si="5"/>
        <v>0</v>
      </c>
    </row>
    <row r="70" spans="1:6" s="68" customFormat="1" x14ac:dyDescent="0.2">
      <c r="A70" s="82"/>
      <c r="B70" s="67" t="s">
        <v>255</v>
      </c>
      <c r="C70" s="250" t="s">
        <v>7</v>
      </c>
      <c r="D70" s="248">
        <v>80</v>
      </c>
      <c r="E70" s="248"/>
      <c r="F70" s="248">
        <f t="shared" si="5"/>
        <v>0</v>
      </c>
    </row>
    <row r="71" spans="1:6" s="68" customFormat="1" x14ac:dyDescent="0.2">
      <c r="A71" s="82"/>
      <c r="B71" s="67" t="s">
        <v>256</v>
      </c>
      <c r="C71" s="250" t="s">
        <v>7</v>
      </c>
      <c r="D71" s="248">
        <v>10</v>
      </c>
      <c r="E71" s="248"/>
      <c r="F71" s="248">
        <f t="shared" si="5"/>
        <v>0</v>
      </c>
    </row>
    <row r="72" spans="1:6" ht="30" x14ac:dyDescent="0.25">
      <c r="A72" s="82" t="s">
        <v>257</v>
      </c>
      <c r="B72" s="67" t="s">
        <v>80</v>
      </c>
      <c r="C72" s="63" t="s">
        <v>7</v>
      </c>
      <c r="D72" s="64">
        <v>20</v>
      </c>
      <c r="E72" s="65"/>
      <c r="F72" s="64">
        <f>D72*E72</f>
        <v>0</v>
      </c>
    </row>
    <row r="73" spans="1:6" x14ac:dyDescent="0.25">
      <c r="A73" s="82" t="s">
        <v>258</v>
      </c>
      <c r="B73" s="67" t="s">
        <v>82</v>
      </c>
      <c r="C73" s="63" t="s">
        <v>3</v>
      </c>
      <c r="D73" s="64">
        <v>2</v>
      </c>
      <c r="E73" s="65"/>
      <c r="F73" s="64">
        <f>D73*E73</f>
        <v>0</v>
      </c>
    </row>
    <row r="74" spans="1:6" ht="47.25" x14ac:dyDescent="0.25">
      <c r="A74" s="83" t="s">
        <v>259</v>
      </c>
      <c r="B74" s="67" t="s">
        <v>110</v>
      </c>
      <c r="C74" s="63" t="s">
        <v>3</v>
      </c>
      <c r="D74" s="64">
        <v>6</v>
      </c>
      <c r="E74" s="65"/>
      <c r="F74" s="64">
        <f t="shared" ref="F74" si="6">D74*E74</f>
        <v>0</v>
      </c>
    </row>
    <row r="75" spans="1:6" ht="47.25" x14ac:dyDescent="0.25">
      <c r="A75" s="84" t="s">
        <v>260</v>
      </c>
      <c r="B75" s="67" t="s">
        <v>111</v>
      </c>
      <c r="C75" s="63" t="s">
        <v>7</v>
      </c>
      <c r="D75" s="64">
        <v>10</v>
      </c>
      <c r="E75" s="65"/>
      <c r="F75" s="64">
        <f t="shared" ref="F75" si="7">D75*E75</f>
        <v>0</v>
      </c>
    </row>
    <row r="76" spans="1:6" ht="47.25" x14ac:dyDescent="0.25">
      <c r="A76" s="84" t="s">
        <v>261</v>
      </c>
      <c r="B76" s="67" t="s">
        <v>112</v>
      </c>
      <c r="C76" s="63" t="s">
        <v>7</v>
      </c>
      <c r="D76" s="64">
        <v>40</v>
      </c>
      <c r="E76" s="65"/>
      <c r="F76" s="64">
        <f t="shared" ref="F76" si="8">D76*E76</f>
        <v>0</v>
      </c>
    </row>
    <row r="77" spans="1:6" ht="47.25" x14ac:dyDescent="0.25">
      <c r="A77" s="84" t="s">
        <v>262</v>
      </c>
      <c r="B77" s="67" t="s">
        <v>263</v>
      </c>
      <c r="C77" s="63" t="s">
        <v>7</v>
      </c>
      <c r="D77" s="64">
        <v>10</v>
      </c>
      <c r="E77" s="65"/>
      <c r="F77" s="64">
        <f t="shared" ref="F77" si="9">D77*E77</f>
        <v>0</v>
      </c>
    </row>
    <row r="78" spans="1:6" ht="59.25" customHeight="1" x14ac:dyDescent="0.25">
      <c r="A78" s="84" t="s">
        <v>264</v>
      </c>
      <c r="B78" s="67" t="s">
        <v>265</v>
      </c>
      <c r="C78" s="63" t="s">
        <v>7</v>
      </c>
      <c r="D78" s="64">
        <v>10</v>
      </c>
      <c r="E78" s="65"/>
      <c r="F78" s="64">
        <f t="shared" ref="F78" si="10">D78*E78</f>
        <v>0</v>
      </c>
    </row>
    <row r="79" spans="1:6" x14ac:dyDescent="0.25">
      <c r="A79" s="84" t="s">
        <v>266</v>
      </c>
      <c r="B79" s="267" t="s">
        <v>267</v>
      </c>
      <c r="C79" s="268" t="s">
        <v>3</v>
      </c>
      <c r="D79" s="246">
        <v>1</v>
      </c>
      <c r="E79" s="246"/>
      <c r="F79" s="246">
        <f>D79*E79</f>
        <v>0</v>
      </c>
    </row>
    <row r="80" spans="1:6" x14ac:dyDescent="0.25">
      <c r="A80" s="84" t="s">
        <v>268</v>
      </c>
      <c r="B80" s="267" t="s">
        <v>269</v>
      </c>
      <c r="C80" s="268" t="s">
        <v>3</v>
      </c>
      <c r="D80" s="246">
        <v>1</v>
      </c>
      <c r="E80" s="246"/>
      <c r="F80" s="246">
        <f t="shared" ref="F80:F85" si="11">D80*E80</f>
        <v>0</v>
      </c>
    </row>
    <row r="81" spans="1:12" x14ac:dyDescent="0.25">
      <c r="A81" s="84" t="s">
        <v>270</v>
      </c>
      <c r="B81" s="267" t="s">
        <v>271</v>
      </c>
      <c r="C81" s="268" t="s">
        <v>3</v>
      </c>
      <c r="D81" s="246">
        <v>1</v>
      </c>
      <c r="E81" s="246"/>
      <c r="F81" s="246">
        <f t="shared" si="11"/>
        <v>0</v>
      </c>
    </row>
    <row r="82" spans="1:12" x14ac:dyDescent="0.25">
      <c r="A82" s="84" t="s">
        <v>272</v>
      </c>
      <c r="B82" s="267" t="s">
        <v>273</v>
      </c>
      <c r="C82" s="268" t="s">
        <v>3</v>
      </c>
      <c r="D82" s="246">
        <v>1</v>
      </c>
      <c r="E82" s="246"/>
      <c r="F82" s="246">
        <f t="shared" si="11"/>
        <v>0</v>
      </c>
    </row>
    <row r="83" spans="1:12" x14ac:dyDescent="0.25">
      <c r="A83" s="84" t="s">
        <v>274</v>
      </c>
      <c r="B83" s="267" t="s">
        <v>275</v>
      </c>
      <c r="C83" s="268" t="s">
        <v>3</v>
      </c>
      <c r="D83" s="246">
        <v>1</v>
      </c>
      <c r="E83" s="246"/>
      <c r="F83" s="246">
        <f t="shared" si="11"/>
        <v>0</v>
      </c>
    </row>
    <row r="84" spans="1:12" ht="28.5" x14ac:dyDescent="0.25">
      <c r="A84" s="84" t="s">
        <v>276</v>
      </c>
      <c r="B84" s="267" t="s">
        <v>277</v>
      </c>
      <c r="C84" s="268" t="s">
        <v>3</v>
      </c>
      <c r="D84" s="246">
        <v>1</v>
      </c>
      <c r="E84" s="246"/>
      <c r="F84" s="246">
        <f t="shared" si="11"/>
        <v>0</v>
      </c>
    </row>
    <row r="85" spans="1:12" x14ac:dyDescent="0.25">
      <c r="A85" s="84" t="s">
        <v>278</v>
      </c>
      <c r="B85" s="267" t="s">
        <v>279</v>
      </c>
      <c r="C85" s="268" t="s">
        <v>3</v>
      </c>
      <c r="D85" s="246">
        <v>1</v>
      </c>
      <c r="E85" s="246"/>
      <c r="F85" s="246">
        <f t="shared" si="11"/>
        <v>0</v>
      </c>
    </row>
    <row r="86" spans="1:12" x14ac:dyDescent="0.25">
      <c r="A86" s="82"/>
      <c r="B86" s="67"/>
      <c r="C86" s="63"/>
      <c r="D86" s="64"/>
      <c r="E86" s="65"/>
      <c r="F86" s="64"/>
    </row>
    <row r="87" spans="1:12" x14ac:dyDescent="0.25">
      <c r="A87" s="86"/>
      <c r="B87" s="88" t="s">
        <v>280</v>
      </c>
      <c r="C87" s="88"/>
      <c r="D87" s="88"/>
      <c r="E87" s="88"/>
      <c r="F87" s="90">
        <f>SUM(F27:F85)</f>
        <v>0</v>
      </c>
    </row>
    <row r="88" spans="1:12" x14ac:dyDescent="0.25">
      <c r="A88" s="81"/>
      <c r="B88" s="59"/>
      <c r="F88" s="18"/>
    </row>
    <row r="89" spans="1:12" x14ac:dyDescent="0.25">
      <c r="A89" s="91" t="s">
        <v>91</v>
      </c>
      <c r="B89" s="88" t="s">
        <v>281</v>
      </c>
      <c r="C89" s="88"/>
      <c r="D89" s="88"/>
      <c r="E89" s="88"/>
      <c r="F89" s="90"/>
    </row>
    <row r="90" spans="1:12" x14ac:dyDescent="0.25">
      <c r="A90" s="94"/>
      <c r="B90" s="72"/>
      <c r="C90" s="73"/>
      <c r="D90" s="74"/>
      <c r="E90" s="65"/>
      <c r="F90" s="74"/>
    </row>
    <row r="91" spans="1:12" ht="75.75" customHeight="1" x14ac:dyDescent="0.25">
      <c r="A91" s="82" t="s">
        <v>92</v>
      </c>
      <c r="B91" s="67" t="s">
        <v>282</v>
      </c>
      <c r="C91" s="69"/>
      <c r="D91" s="70"/>
      <c r="E91" s="70"/>
      <c r="F91" s="70"/>
    </row>
    <row r="92" spans="1:12" x14ac:dyDescent="0.25">
      <c r="A92" s="82"/>
      <c r="B92" s="252" t="s">
        <v>283</v>
      </c>
      <c r="C92" s="250" t="s">
        <v>7</v>
      </c>
      <c r="D92" s="248">
        <v>165</v>
      </c>
      <c r="E92" s="251"/>
      <c r="F92" s="248">
        <f>D92*E92</f>
        <v>0</v>
      </c>
    </row>
    <row r="93" spans="1:12" ht="60.75" customHeight="1" x14ac:dyDescent="0.25">
      <c r="A93" s="82" t="s">
        <v>93</v>
      </c>
      <c r="B93" s="269" t="s">
        <v>603</v>
      </c>
      <c r="C93" s="245" t="s">
        <v>3</v>
      </c>
      <c r="D93" s="75">
        <v>6</v>
      </c>
      <c r="E93" s="75"/>
      <c r="F93" s="75">
        <f t="shared" ref="F93" si="12">D93*E93</f>
        <v>0</v>
      </c>
      <c r="L93" s="289"/>
    </row>
    <row r="94" spans="1:12" ht="57" x14ac:dyDescent="0.25">
      <c r="A94" s="82" t="s">
        <v>94</v>
      </c>
      <c r="B94" s="269" t="s">
        <v>284</v>
      </c>
      <c r="C94" s="245" t="s">
        <v>3</v>
      </c>
      <c r="D94" s="75">
        <v>4</v>
      </c>
      <c r="E94" s="75"/>
      <c r="F94" s="75">
        <f t="shared" ref="F94" si="13">D94*E94</f>
        <v>0</v>
      </c>
    </row>
    <row r="95" spans="1:12" ht="69.75" customHeight="1" x14ac:dyDescent="0.25">
      <c r="A95" s="82" t="s">
        <v>95</v>
      </c>
      <c r="B95" s="269" t="s">
        <v>285</v>
      </c>
      <c r="C95" s="245" t="s">
        <v>3</v>
      </c>
      <c r="D95" s="75">
        <v>2</v>
      </c>
      <c r="E95" s="75"/>
      <c r="F95" s="75">
        <f t="shared" ref="F95:F96" si="14">D95*E95</f>
        <v>0</v>
      </c>
    </row>
    <row r="96" spans="1:12" ht="67.5" customHeight="1" x14ac:dyDescent="0.25">
      <c r="A96" s="82" t="s">
        <v>286</v>
      </c>
      <c r="B96" s="252" t="s">
        <v>604</v>
      </c>
      <c r="C96" s="250" t="s">
        <v>3</v>
      </c>
      <c r="D96" s="248">
        <v>8</v>
      </c>
      <c r="E96" s="251"/>
      <c r="F96" s="75">
        <f t="shared" si="14"/>
        <v>0</v>
      </c>
    </row>
    <row r="97" spans="1:6" ht="42.75" x14ac:dyDescent="0.25">
      <c r="A97" s="82" t="s">
        <v>287</v>
      </c>
      <c r="B97" s="252" t="s">
        <v>288</v>
      </c>
      <c r="C97" s="250" t="s">
        <v>3</v>
      </c>
      <c r="D97" s="248">
        <v>6</v>
      </c>
      <c r="E97" s="251"/>
      <c r="F97" s="75">
        <f t="shared" ref="F97" si="15">D97*E97</f>
        <v>0</v>
      </c>
    </row>
    <row r="98" spans="1:6" ht="60" x14ac:dyDescent="0.25">
      <c r="A98" s="82" t="s">
        <v>289</v>
      </c>
      <c r="B98" s="67" t="s">
        <v>282</v>
      </c>
      <c r="C98" s="69"/>
      <c r="D98" s="70"/>
      <c r="E98" s="70"/>
      <c r="F98" s="70"/>
    </row>
    <row r="99" spans="1:6" x14ac:dyDescent="0.25">
      <c r="A99" s="82"/>
      <c r="B99" s="252" t="s">
        <v>283</v>
      </c>
      <c r="C99" s="250" t="s">
        <v>7</v>
      </c>
      <c r="D99" s="248">
        <v>165</v>
      </c>
      <c r="E99" s="251"/>
      <c r="F99" s="248">
        <f>D99*E99</f>
        <v>0</v>
      </c>
    </row>
    <row r="100" spans="1:6" ht="72.75" customHeight="1" x14ac:dyDescent="0.25">
      <c r="A100" s="82" t="s">
        <v>290</v>
      </c>
      <c r="B100" s="269" t="s">
        <v>605</v>
      </c>
      <c r="C100" s="245" t="s">
        <v>3</v>
      </c>
      <c r="D100" s="75">
        <v>12</v>
      </c>
      <c r="E100" s="75"/>
      <c r="F100" s="75">
        <f t="shared" ref="F100" si="16">D100*E100</f>
        <v>0</v>
      </c>
    </row>
    <row r="101" spans="1:6" ht="57" x14ac:dyDescent="0.25">
      <c r="A101" s="82" t="s">
        <v>291</v>
      </c>
      <c r="B101" s="269" t="s">
        <v>292</v>
      </c>
      <c r="C101" s="245" t="s">
        <v>3</v>
      </c>
      <c r="D101" s="75">
        <v>12</v>
      </c>
      <c r="E101" s="75"/>
      <c r="F101" s="75">
        <f t="shared" ref="F101" si="17">D101*E101</f>
        <v>0</v>
      </c>
    </row>
    <row r="102" spans="1:6" x14ac:dyDescent="0.25">
      <c r="A102" s="82"/>
      <c r="B102" s="269"/>
      <c r="C102" s="245"/>
      <c r="D102" s="75"/>
      <c r="E102" s="75"/>
      <c r="F102" s="75"/>
    </row>
    <row r="103" spans="1:6" x14ac:dyDescent="0.25">
      <c r="A103" s="86"/>
      <c r="B103" s="88" t="s">
        <v>293</v>
      </c>
      <c r="C103" s="88"/>
      <c r="D103" s="88"/>
      <c r="E103" s="88"/>
      <c r="F103" s="89">
        <f>SUM(F92:F101)</f>
        <v>0</v>
      </c>
    </row>
    <row r="104" spans="1:6" x14ac:dyDescent="0.25">
      <c r="A104" s="84"/>
      <c r="B104" s="76"/>
      <c r="C104" s="77"/>
      <c r="D104" s="5"/>
      <c r="E104" s="5"/>
      <c r="F104" s="6"/>
    </row>
    <row r="105" spans="1:6" x14ac:dyDescent="0.25">
      <c r="A105" s="91" t="s">
        <v>96</v>
      </c>
      <c r="B105" s="88" t="s">
        <v>294</v>
      </c>
      <c r="C105" s="88"/>
      <c r="D105" s="88"/>
      <c r="E105" s="88"/>
      <c r="F105" s="89"/>
    </row>
    <row r="106" spans="1:6" x14ac:dyDescent="0.25">
      <c r="A106" s="94"/>
      <c r="B106" s="242"/>
      <c r="D106" s="243"/>
      <c r="E106" s="243"/>
      <c r="F106" s="243"/>
    </row>
    <row r="107" spans="1:6" ht="45" x14ac:dyDescent="0.25">
      <c r="A107" s="84" t="s">
        <v>97</v>
      </c>
      <c r="B107" s="67" t="s">
        <v>295</v>
      </c>
      <c r="C107" s="63" t="s">
        <v>7</v>
      </c>
      <c r="D107" s="64">
        <v>30</v>
      </c>
      <c r="E107" s="65"/>
      <c r="F107" s="64">
        <f>D107*E107</f>
        <v>0</v>
      </c>
    </row>
    <row r="108" spans="1:6" ht="45" x14ac:dyDescent="0.25">
      <c r="A108" s="84" t="s">
        <v>98</v>
      </c>
      <c r="B108" s="67" t="s">
        <v>296</v>
      </c>
      <c r="C108" s="63" t="s">
        <v>3</v>
      </c>
      <c r="D108" s="64">
        <v>4</v>
      </c>
      <c r="E108" s="65"/>
      <c r="F108" s="64">
        <f>D108*E108</f>
        <v>0</v>
      </c>
    </row>
    <row r="109" spans="1:6" ht="45" x14ac:dyDescent="0.25">
      <c r="A109" s="84" t="s">
        <v>99</v>
      </c>
      <c r="B109" s="67" t="s">
        <v>297</v>
      </c>
      <c r="C109" s="63" t="s">
        <v>7</v>
      </c>
      <c r="D109" s="64">
        <v>12</v>
      </c>
      <c r="E109" s="65"/>
      <c r="F109" s="64">
        <f>D109*E109</f>
        <v>0</v>
      </c>
    </row>
    <row r="110" spans="1:6" ht="30" x14ac:dyDescent="0.25">
      <c r="A110" s="84" t="s">
        <v>298</v>
      </c>
      <c r="B110" s="67" t="s">
        <v>299</v>
      </c>
      <c r="C110" s="63" t="s">
        <v>3</v>
      </c>
      <c r="D110" s="64">
        <v>2</v>
      </c>
      <c r="E110" s="65"/>
      <c r="F110" s="64">
        <f t="shared" ref="F110" si="18">D110*E110</f>
        <v>0</v>
      </c>
    </row>
    <row r="111" spans="1:6" ht="45" x14ac:dyDescent="0.25">
      <c r="A111" s="84" t="s">
        <v>300</v>
      </c>
      <c r="B111" s="67" t="s">
        <v>102</v>
      </c>
      <c r="C111" s="63" t="s">
        <v>3</v>
      </c>
      <c r="D111" s="64">
        <v>4</v>
      </c>
      <c r="E111" s="65"/>
      <c r="F111" s="64">
        <f t="shared" ref="F111:F117" si="19">D111*E111</f>
        <v>0</v>
      </c>
    </row>
    <row r="112" spans="1:6" ht="45" x14ac:dyDescent="0.25">
      <c r="A112" s="84" t="s">
        <v>301</v>
      </c>
      <c r="B112" s="67" t="s">
        <v>102</v>
      </c>
      <c r="C112" s="63" t="s">
        <v>3</v>
      </c>
      <c r="D112" s="64">
        <v>4</v>
      </c>
      <c r="E112" s="65"/>
      <c r="F112" s="64">
        <f t="shared" ref="F112" si="20">D112*E112</f>
        <v>0</v>
      </c>
    </row>
    <row r="113" spans="1:6" x14ac:dyDescent="0.25">
      <c r="A113" s="84" t="s">
        <v>302</v>
      </c>
      <c r="B113" s="67" t="s">
        <v>103</v>
      </c>
      <c r="C113" s="63" t="s">
        <v>3</v>
      </c>
      <c r="D113" s="64">
        <v>4</v>
      </c>
      <c r="E113" s="65"/>
      <c r="F113" s="64">
        <f t="shared" si="19"/>
        <v>0</v>
      </c>
    </row>
    <row r="114" spans="1:6" ht="30" x14ac:dyDescent="0.25">
      <c r="A114" s="84" t="s">
        <v>303</v>
      </c>
      <c r="B114" s="67" t="s">
        <v>304</v>
      </c>
      <c r="C114" s="63" t="s">
        <v>7</v>
      </c>
      <c r="D114" s="64">
        <v>10</v>
      </c>
      <c r="E114" s="65"/>
      <c r="F114" s="64">
        <f t="shared" si="19"/>
        <v>0</v>
      </c>
    </row>
    <row r="115" spans="1:6" ht="45" x14ac:dyDescent="0.25">
      <c r="A115" s="84" t="s">
        <v>305</v>
      </c>
      <c r="B115" s="67" t="s">
        <v>306</v>
      </c>
      <c r="C115" s="63" t="s">
        <v>3</v>
      </c>
      <c r="D115" s="64">
        <v>4</v>
      </c>
      <c r="E115" s="65"/>
      <c r="F115" s="64">
        <f t="shared" ref="F115" si="21">D115*E115</f>
        <v>0</v>
      </c>
    </row>
    <row r="116" spans="1:6" ht="30" x14ac:dyDescent="0.25">
      <c r="A116" s="84" t="s">
        <v>307</v>
      </c>
      <c r="B116" s="67" t="s">
        <v>308</v>
      </c>
      <c r="C116" s="63" t="s">
        <v>64</v>
      </c>
      <c r="D116" s="64">
        <v>1</v>
      </c>
      <c r="E116" s="65"/>
      <c r="F116" s="64">
        <f t="shared" ref="F116" si="22">D116*E116</f>
        <v>0</v>
      </c>
    </row>
    <row r="117" spans="1:6" ht="30" x14ac:dyDescent="0.25">
      <c r="A117" s="84" t="s">
        <v>309</v>
      </c>
      <c r="B117" s="67" t="s">
        <v>104</v>
      </c>
      <c r="C117" s="63" t="s">
        <v>64</v>
      </c>
      <c r="D117" s="64">
        <v>1</v>
      </c>
      <c r="E117" s="65"/>
      <c r="F117" s="64">
        <f t="shared" si="19"/>
        <v>0</v>
      </c>
    </row>
    <row r="118" spans="1:6" x14ac:dyDescent="0.25">
      <c r="A118" s="84"/>
      <c r="B118" s="78"/>
      <c r="C118" s="79"/>
      <c r="D118" s="80"/>
      <c r="E118" s="71"/>
      <c r="F118" s="71"/>
    </row>
    <row r="119" spans="1:6" x14ac:dyDescent="0.25">
      <c r="A119" s="86"/>
      <c r="B119" s="88" t="s">
        <v>105</v>
      </c>
      <c r="C119" s="88"/>
      <c r="D119" s="88"/>
      <c r="E119" s="88"/>
      <c r="F119" s="89">
        <f>SUM(F107:F117)</f>
        <v>0</v>
      </c>
    </row>
    <row r="120" spans="1:6" x14ac:dyDescent="0.25">
      <c r="A120" s="84"/>
      <c r="B120" s="76"/>
      <c r="C120" s="77"/>
      <c r="D120" s="5"/>
      <c r="E120" s="5"/>
      <c r="F120" s="6"/>
    </row>
    <row r="121" spans="1:6" x14ac:dyDescent="0.25">
      <c r="A121" s="91" t="s">
        <v>100</v>
      </c>
      <c r="B121" s="88" t="s">
        <v>310</v>
      </c>
      <c r="C121" s="88"/>
      <c r="D121" s="88"/>
      <c r="E121" s="88"/>
      <c r="F121" s="89"/>
    </row>
    <row r="122" spans="1:6" x14ac:dyDescent="0.25">
      <c r="A122" s="270"/>
      <c r="B122" s="271"/>
      <c r="C122" s="272"/>
      <c r="D122" s="273"/>
      <c r="E122" s="273"/>
      <c r="F122" s="273"/>
    </row>
    <row r="123" spans="1:6" x14ac:dyDescent="0.25">
      <c r="A123" s="274" t="s">
        <v>101</v>
      </c>
      <c r="B123" s="275" t="s">
        <v>311</v>
      </c>
      <c r="C123" s="268"/>
      <c r="D123" s="276"/>
      <c r="E123" s="276"/>
      <c r="F123" s="276"/>
    </row>
    <row r="124" spans="1:6" ht="28.5" x14ac:dyDescent="0.25">
      <c r="A124" s="274"/>
      <c r="B124" s="267" t="s">
        <v>312</v>
      </c>
      <c r="C124" s="268"/>
      <c r="D124" s="276"/>
      <c r="E124" s="276"/>
      <c r="F124" s="276"/>
    </row>
    <row r="125" spans="1:6" x14ac:dyDescent="0.25">
      <c r="A125" s="274"/>
      <c r="B125" s="267" t="s">
        <v>313</v>
      </c>
      <c r="C125" s="268"/>
      <c r="D125" s="276"/>
      <c r="E125" s="276"/>
      <c r="F125" s="276"/>
    </row>
    <row r="126" spans="1:6" x14ac:dyDescent="0.25">
      <c r="A126" s="274"/>
      <c r="B126" s="267" t="s">
        <v>314</v>
      </c>
      <c r="C126" s="268"/>
      <c r="D126" s="276"/>
      <c r="E126" s="276"/>
      <c r="F126" s="276"/>
    </row>
    <row r="127" spans="1:6" x14ac:dyDescent="0.25">
      <c r="A127" s="274"/>
      <c r="B127" s="267" t="s">
        <v>315</v>
      </c>
      <c r="C127" s="268"/>
      <c r="D127" s="276"/>
      <c r="E127" s="276"/>
      <c r="F127" s="276"/>
    </row>
    <row r="128" spans="1:6" x14ac:dyDescent="0.25">
      <c r="A128" s="274"/>
      <c r="B128" s="267" t="s">
        <v>316</v>
      </c>
      <c r="C128" s="268"/>
      <c r="D128" s="276"/>
      <c r="E128" s="276"/>
      <c r="F128" s="276"/>
    </row>
    <row r="129" spans="1:6" x14ac:dyDescent="0.25">
      <c r="A129" s="274"/>
      <c r="B129" s="267"/>
      <c r="C129" s="268" t="s">
        <v>64</v>
      </c>
      <c r="D129" s="276">
        <v>1</v>
      </c>
      <c r="E129" s="276"/>
      <c r="F129" s="276">
        <f>D129*E129</f>
        <v>0</v>
      </c>
    </row>
    <row r="130" spans="1:6" x14ac:dyDescent="0.25">
      <c r="A130" s="267"/>
      <c r="B130" s="277"/>
      <c r="C130" s="278"/>
      <c r="D130" s="279"/>
      <c r="E130" s="279"/>
      <c r="F130" s="280"/>
    </row>
    <row r="131" spans="1:6" x14ac:dyDescent="0.25">
      <c r="A131" s="86"/>
      <c r="B131" s="88" t="s">
        <v>317</v>
      </c>
      <c r="C131" s="88"/>
      <c r="D131" s="88"/>
      <c r="E131" s="88"/>
      <c r="F131" s="89">
        <f>SUM(F129)</f>
        <v>0</v>
      </c>
    </row>
    <row r="133" spans="1:6" x14ac:dyDescent="0.25">
      <c r="A133" s="91" t="s">
        <v>106</v>
      </c>
      <c r="B133" s="88" t="s">
        <v>5</v>
      </c>
      <c r="C133" s="88"/>
      <c r="D133" s="88"/>
      <c r="E133" s="88"/>
      <c r="F133" s="89"/>
    </row>
    <row r="134" spans="1:6" x14ac:dyDescent="0.25">
      <c r="A134" s="270"/>
      <c r="B134" s="271"/>
      <c r="C134" s="272"/>
      <c r="D134" s="273"/>
      <c r="E134" s="273"/>
      <c r="F134" s="273"/>
    </row>
    <row r="135" spans="1:6" x14ac:dyDescent="0.25">
      <c r="A135" s="274" t="s">
        <v>107</v>
      </c>
      <c r="B135" s="267" t="s">
        <v>318</v>
      </c>
      <c r="C135" s="281"/>
      <c r="D135" s="281"/>
      <c r="E135" s="281"/>
      <c r="F135" s="281"/>
    </row>
    <row r="136" spans="1:6" x14ac:dyDescent="0.25">
      <c r="A136" s="274"/>
      <c r="B136" s="267" t="s">
        <v>319</v>
      </c>
      <c r="C136" s="268"/>
      <c r="D136" s="282"/>
      <c r="E136" s="282"/>
      <c r="F136" s="282"/>
    </row>
    <row r="137" spans="1:6" x14ac:dyDescent="0.25">
      <c r="A137" s="274"/>
      <c r="B137" s="267" t="s">
        <v>320</v>
      </c>
      <c r="C137" s="268"/>
      <c r="D137" s="282"/>
      <c r="E137" s="282"/>
      <c r="F137" s="282"/>
    </row>
    <row r="138" spans="1:6" x14ac:dyDescent="0.25">
      <c r="A138" s="274"/>
      <c r="B138" s="267" t="s">
        <v>321</v>
      </c>
      <c r="C138" s="268"/>
      <c r="D138" s="282"/>
      <c r="E138" s="282"/>
      <c r="F138" s="282"/>
    </row>
    <row r="139" spans="1:6" x14ac:dyDescent="0.25">
      <c r="A139" s="274"/>
      <c r="B139" s="267"/>
      <c r="C139" s="268" t="s">
        <v>64</v>
      </c>
      <c r="D139" s="282">
        <v>1</v>
      </c>
      <c r="E139" s="282"/>
      <c r="F139" s="282">
        <f>D139*E139</f>
        <v>0</v>
      </c>
    </row>
    <row r="140" spans="1:6" ht="28.5" x14ac:dyDescent="0.25">
      <c r="A140" s="274" t="s">
        <v>108</v>
      </c>
      <c r="B140" s="267" t="s">
        <v>322</v>
      </c>
      <c r="C140" s="268" t="s">
        <v>64</v>
      </c>
      <c r="D140" s="282">
        <v>1</v>
      </c>
      <c r="E140" s="282"/>
      <c r="F140" s="282">
        <f t="shared" ref="F140:F141" si="23">D140*E140</f>
        <v>0</v>
      </c>
    </row>
    <row r="141" spans="1:6" ht="171" x14ac:dyDescent="0.25">
      <c r="A141" s="274" t="s">
        <v>109</v>
      </c>
      <c r="B141" s="275" t="s">
        <v>659</v>
      </c>
      <c r="C141" s="268" t="s">
        <v>64</v>
      </c>
      <c r="D141" s="276">
        <v>1</v>
      </c>
      <c r="E141" s="276"/>
      <c r="F141" s="282">
        <f t="shared" si="23"/>
        <v>0</v>
      </c>
    </row>
    <row r="142" spans="1:6" x14ac:dyDescent="0.25">
      <c r="A142" s="267"/>
      <c r="B142" s="277"/>
      <c r="C142" s="278"/>
      <c r="D142" s="279"/>
      <c r="E142" s="279"/>
      <c r="F142" s="280"/>
    </row>
    <row r="143" spans="1:6" x14ac:dyDescent="0.25">
      <c r="A143" s="86"/>
      <c r="B143" s="88" t="s">
        <v>487</v>
      </c>
      <c r="C143" s="88"/>
      <c r="D143" s="88"/>
      <c r="E143" s="88"/>
      <c r="F143" s="89">
        <f>SUM(F139:F141)</f>
        <v>0</v>
      </c>
    </row>
    <row r="145" spans="1:6" x14ac:dyDescent="0.25">
      <c r="A145" s="283"/>
      <c r="B145" s="283"/>
      <c r="C145" s="283"/>
      <c r="D145" s="283"/>
      <c r="E145" s="283"/>
      <c r="F145" s="283"/>
    </row>
    <row r="146" spans="1:6" x14ac:dyDescent="0.25">
      <c r="A146" s="283"/>
      <c r="B146" s="283"/>
      <c r="C146" s="283"/>
      <c r="D146" s="283"/>
      <c r="E146" s="283"/>
      <c r="F146" s="283"/>
    </row>
    <row r="147" spans="1:6" x14ac:dyDescent="0.25">
      <c r="A147" s="283"/>
      <c r="B147" s="283"/>
      <c r="C147" s="283"/>
      <c r="D147" s="283"/>
      <c r="E147" s="283"/>
      <c r="F147" s="283"/>
    </row>
    <row r="148" spans="1:6" x14ac:dyDescent="0.25">
      <c r="A148" s="283"/>
      <c r="B148" s="283"/>
      <c r="C148" s="283"/>
      <c r="D148" s="283"/>
      <c r="E148" s="283"/>
      <c r="F148" s="283"/>
    </row>
    <row r="149" spans="1:6" x14ac:dyDescent="0.25">
      <c r="A149" s="226" t="s">
        <v>61</v>
      </c>
      <c r="B149" s="302" t="s">
        <v>225</v>
      </c>
      <c r="C149" s="302"/>
      <c r="D149" s="302"/>
      <c r="E149" s="302"/>
      <c r="F149" s="302"/>
    </row>
    <row r="150" spans="1:6" x14ac:dyDescent="0.25">
      <c r="A150" s="283"/>
      <c r="B150" s="226"/>
      <c r="C150" s="226"/>
      <c r="D150" s="226"/>
      <c r="E150" s="226"/>
      <c r="F150" s="226"/>
    </row>
    <row r="151" spans="1:6" x14ac:dyDescent="0.25">
      <c r="A151" s="226" t="s">
        <v>62</v>
      </c>
      <c r="B151" s="226" t="s">
        <v>226</v>
      </c>
      <c r="C151" s="226"/>
      <c r="D151" s="226"/>
      <c r="E151" s="226"/>
      <c r="F151" s="45">
        <f>$F$22</f>
        <v>0</v>
      </c>
    </row>
    <row r="152" spans="1:6" x14ac:dyDescent="0.25">
      <c r="A152" s="226" t="s">
        <v>84</v>
      </c>
      <c r="B152" s="226" t="s">
        <v>240</v>
      </c>
      <c r="C152" s="226"/>
      <c r="D152" s="226"/>
      <c r="E152" s="226"/>
      <c r="F152" s="45">
        <f>$F$87</f>
        <v>0</v>
      </c>
    </row>
    <row r="153" spans="1:6" x14ac:dyDescent="0.25">
      <c r="A153" s="226" t="s">
        <v>91</v>
      </c>
      <c r="B153" s="226" t="s">
        <v>281</v>
      </c>
      <c r="C153" s="226"/>
      <c r="D153" s="226"/>
      <c r="E153" s="226"/>
      <c r="F153" s="45">
        <f>$F$103</f>
        <v>0</v>
      </c>
    </row>
    <row r="154" spans="1:6" x14ac:dyDescent="0.25">
      <c r="A154" s="226" t="s">
        <v>96</v>
      </c>
      <c r="B154" s="226" t="s">
        <v>323</v>
      </c>
      <c r="C154" s="226"/>
      <c r="D154" s="226"/>
      <c r="E154" s="226"/>
      <c r="F154" s="45">
        <f>$F$119</f>
        <v>0</v>
      </c>
    </row>
    <row r="155" spans="1:6" x14ac:dyDescent="0.25">
      <c r="A155" s="226" t="s">
        <v>100</v>
      </c>
      <c r="B155" s="226" t="s">
        <v>310</v>
      </c>
      <c r="C155" s="226"/>
      <c r="D155" s="226"/>
      <c r="E155" s="226"/>
      <c r="F155" s="45">
        <f>$F$131</f>
        <v>0</v>
      </c>
    </row>
    <row r="156" spans="1:6" x14ac:dyDescent="0.25">
      <c r="A156" s="226" t="s">
        <v>106</v>
      </c>
      <c r="B156" s="226" t="s">
        <v>5</v>
      </c>
      <c r="C156" s="226"/>
      <c r="D156" s="226"/>
      <c r="E156" s="226"/>
      <c r="F156" s="45">
        <f>$F$143</f>
        <v>0</v>
      </c>
    </row>
    <row r="157" spans="1:6" x14ac:dyDescent="0.25">
      <c r="A157" s="283"/>
      <c r="B157" s="226"/>
      <c r="C157" s="226"/>
      <c r="D157" s="226"/>
      <c r="E157" s="226"/>
      <c r="F157" s="45"/>
    </row>
    <row r="158" spans="1:6" x14ac:dyDescent="0.25">
      <c r="A158" s="283"/>
      <c r="B158" s="226"/>
      <c r="C158" s="226"/>
      <c r="D158" s="226"/>
      <c r="E158" s="226" t="s">
        <v>57</v>
      </c>
      <c r="F158" s="45">
        <f>SUM(F151:F157)</f>
        <v>0</v>
      </c>
    </row>
    <row r="159" spans="1:6" x14ac:dyDescent="0.25">
      <c r="A159" s="283"/>
      <c r="B159" s="283"/>
      <c r="C159" s="283"/>
      <c r="D159" s="283"/>
      <c r="E159" s="283"/>
      <c r="F159" s="283"/>
    </row>
  </sheetData>
  <mergeCells count="1">
    <mergeCell ref="B149:F149"/>
  </mergeCells>
  <pageMargins left="0.70866141732283472" right="0.70866141732283472" top="0.74803149606299213" bottom="0.74803149606299213" header="0.31496062992125984" footer="0.31496062992125984"/>
  <pageSetup paperSize="9"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zoomScaleNormal="100" zoomScalePageLayoutView="80" workbookViewId="0">
      <selection activeCell="B5" sqref="B5"/>
    </sheetView>
  </sheetViews>
  <sheetFormatPr defaultRowHeight="15" x14ac:dyDescent="0.25"/>
  <cols>
    <col min="1" max="1" width="5.28515625" customWidth="1"/>
    <col min="2" max="2" width="38.28515625" customWidth="1"/>
    <col min="5" max="5" width="7" customWidth="1"/>
    <col min="6" max="6" width="14.28515625" customWidth="1"/>
    <col min="10" max="10" width="11.7109375" bestFit="1" customWidth="1"/>
  </cols>
  <sheetData>
    <row r="2" spans="1:6" x14ac:dyDescent="0.25">
      <c r="A2" s="19"/>
      <c r="B2" s="19" t="s">
        <v>54</v>
      </c>
      <c r="C2" s="21"/>
      <c r="D2" s="22"/>
      <c r="E2" s="22"/>
      <c r="F2" s="23"/>
    </row>
    <row r="3" spans="1:6" x14ac:dyDescent="0.25">
      <c r="A3" s="19"/>
      <c r="B3" s="20"/>
      <c r="C3" s="21"/>
      <c r="D3" s="22"/>
      <c r="E3" s="22"/>
      <c r="F3" s="23"/>
    </row>
    <row r="4" spans="1:6" x14ac:dyDescent="0.25">
      <c r="A4" s="24">
        <v>1</v>
      </c>
      <c r="B4" s="303" t="str">
        <f>'Građevinski i obrtnički radovi'!B194</f>
        <v>GRAĐEVINSKO OBRTNIČKI RADOVI</v>
      </c>
      <c r="C4" s="303"/>
      <c r="D4" s="303"/>
      <c r="E4" s="303"/>
      <c r="F4" s="41">
        <f>'Građevinski i obrtnički radovi'!E207</f>
        <v>0</v>
      </c>
    </row>
    <row r="5" spans="1:6" x14ac:dyDescent="0.25">
      <c r="A5" s="19"/>
      <c r="B5" s="19" t="s">
        <v>55</v>
      </c>
      <c r="C5" s="21"/>
      <c r="D5" s="22"/>
      <c r="E5" s="22"/>
      <c r="F5" s="42">
        <f>F4*0.25</f>
        <v>0</v>
      </c>
    </row>
    <row r="6" spans="1:6" x14ac:dyDescent="0.25">
      <c r="A6" s="19"/>
      <c r="B6" s="25" t="s">
        <v>56</v>
      </c>
      <c r="C6" s="21"/>
      <c r="D6" s="13"/>
      <c r="E6" s="13"/>
      <c r="F6" s="42">
        <f>F4+F5</f>
        <v>0</v>
      </c>
    </row>
    <row r="7" spans="1:6" x14ac:dyDescent="0.25">
      <c r="A7" s="8"/>
      <c r="B7" s="9"/>
      <c r="C7" s="10"/>
      <c r="D7" s="11"/>
      <c r="E7" s="11"/>
      <c r="F7" s="43"/>
    </row>
    <row r="8" spans="1:6" x14ac:dyDescent="0.25">
      <c r="A8" s="27">
        <v>2</v>
      </c>
      <c r="B8" s="28" t="str">
        <f>'Oborinska odvodnja'!B72</f>
        <v>OBORINSKA ODVODNJA</v>
      </c>
      <c r="C8" s="26"/>
      <c r="D8" s="29"/>
      <c r="E8" s="29"/>
      <c r="F8" s="44">
        <f>'Oborinska odvodnja'!F79</f>
        <v>0</v>
      </c>
    </row>
    <row r="9" spans="1:6" x14ac:dyDescent="0.25">
      <c r="A9" s="30"/>
      <c r="B9" s="30" t="s">
        <v>55</v>
      </c>
      <c r="C9" s="31"/>
      <c r="D9" s="32"/>
      <c r="E9" s="32"/>
      <c r="F9" s="45">
        <f>F8*0.25</f>
        <v>0</v>
      </c>
    </row>
    <row r="10" spans="1:6" x14ac:dyDescent="0.25">
      <c r="A10" s="30"/>
      <c r="B10" s="33" t="s">
        <v>56</v>
      </c>
      <c r="C10" s="31"/>
      <c r="D10" s="34"/>
      <c r="E10" s="34"/>
      <c r="F10" s="45">
        <f>F9+F8</f>
        <v>0</v>
      </c>
    </row>
    <row r="11" spans="1:6" x14ac:dyDescent="0.25">
      <c r="A11" s="14"/>
      <c r="B11" s="17"/>
      <c r="C11" s="15"/>
      <c r="D11" s="16"/>
      <c r="E11" s="16"/>
      <c r="F11" s="46"/>
    </row>
    <row r="12" spans="1:6" x14ac:dyDescent="0.25">
      <c r="A12" s="27">
        <v>3</v>
      </c>
      <c r="B12" s="28" t="str">
        <f>'Fekalna odvodnja'!B55</f>
        <v>FEKALNA ODVODNJA</v>
      </c>
      <c r="C12" s="26"/>
      <c r="D12" s="29"/>
      <c r="E12" s="29"/>
      <c r="F12" s="44">
        <f>'Fekalna odvodnja'!F62</f>
        <v>0</v>
      </c>
    </row>
    <row r="13" spans="1:6" x14ac:dyDescent="0.25">
      <c r="A13" s="30"/>
      <c r="B13" s="30" t="s">
        <v>55</v>
      </c>
      <c r="C13" s="31"/>
      <c r="D13" s="32"/>
      <c r="E13" s="32"/>
      <c r="F13" s="45">
        <f>F12*0.25</f>
        <v>0</v>
      </c>
    </row>
    <row r="14" spans="1:6" ht="12.75" customHeight="1" x14ac:dyDescent="0.25">
      <c r="A14" s="30"/>
      <c r="B14" s="33" t="s">
        <v>56</v>
      </c>
      <c r="C14" s="31"/>
      <c r="D14" s="34"/>
      <c r="E14" s="34"/>
      <c r="F14" s="45">
        <f>F13+F12</f>
        <v>0</v>
      </c>
    </row>
    <row r="15" spans="1:6" x14ac:dyDescent="0.25">
      <c r="A15" s="38"/>
      <c r="B15" s="39"/>
      <c r="C15" s="40"/>
      <c r="D15" s="35"/>
      <c r="E15" s="35"/>
      <c r="F15" s="47"/>
    </row>
    <row r="16" spans="1:6" x14ac:dyDescent="0.25">
      <c r="A16" s="27">
        <v>4</v>
      </c>
      <c r="B16" s="28" t="str">
        <f>'Vodovod i hidrantska mreža'!B196</f>
        <v>VODOVODNA I HIDRANTSKA MREŽA</v>
      </c>
      <c r="C16" s="26"/>
      <c r="D16" s="29"/>
      <c r="E16" s="29"/>
      <c r="F16" s="44">
        <f>'Vodovod i hidrantska mreža'!F209</f>
        <v>0</v>
      </c>
    </row>
    <row r="17" spans="1:10" x14ac:dyDescent="0.25">
      <c r="A17" s="30"/>
      <c r="B17" s="30" t="s">
        <v>55</v>
      </c>
      <c r="C17" s="31"/>
      <c r="D17" s="32"/>
      <c r="E17" s="32"/>
      <c r="F17" s="45">
        <f>F16*0.25</f>
        <v>0</v>
      </c>
    </row>
    <row r="18" spans="1:10" x14ac:dyDescent="0.25">
      <c r="A18" s="30"/>
      <c r="B18" s="33" t="s">
        <v>56</v>
      </c>
      <c r="C18" s="31"/>
      <c r="D18" s="34"/>
      <c r="E18" s="34"/>
      <c r="F18" s="45">
        <f>F17+F16</f>
        <v>0</v>
      </c>
    </row>
    <row r="19" spans="1:10" x14ac:dyDescent="0.25">
      <c r="A19" s="48"/>
      <c r="B19" s="33"/>
      <c r="C19" s="31"/>
      <c r="D19" s="34"/>
      <c r="E19" s="34"/>
      <c r="F19" s="45"/>
    </row>
    <row r="20" spans="1:10" x14ac:dyDescent="0.25">
      <c r="A20" s="27">
        <v>5</v>
      </c>
      <c r="B20" s="28" t="str">
        <f>Struja!B149</f>
        <v>ELEKTROINSTALACIJE</v>
      </c>
      <c r="C20" s="26"/>
      <c r="D20" s="29"/>
      <c r="E20" s="29"/>
      <c r="F20" s="44">
        <f>Struja!F158</f>
        <v>0</v>
      </c>
    </row>
    <row r="21" spans="1:10" x14ac:dyDescent="0.25">
      <c r="A21" s="48"/>
      <c r="B21" s="48" t="s">
        <v>55</v>
      </c>
      <c r="C21" s="31"/>
      <c r="D21" s="32"/>
      <c r="E21" s="32"/>
      <c r="F21" s="45">
        <f>F20*0.25</f>
        <v>0</v>
      </c>
      <c r="J21" s="213"/>
    </row>
    <row r="22" spans="1:10" x14ac:dyDescent="0.25">
      <c r="A22" s="48"/>
      <c r="B22" s="33" t="s">
        <v>56</v>
      </c>
      <c r="C22" s="31"/>
      <c r="D22" s="34"/>
      <c r="E22" s="34"/>
      <c r="F22" s="45">
        <f>F21+F20</f>
        <v>0</v>
      </c>
    </row>
    <row r="23" spans="1:10" x14ac:dyDescent="0.25">
      <c r="A23" s="48"/>
      <c r="B23" s="33"/>
      <c r="C23" s="31"/>
      <c r="D23" s="34"/>
      <c r="E23" s="34"/>
      <c r="F23" s="45"/>
    </row>
    <row r="24" spans="1:10" x14ac:dyDescent="0.25">
      <c r="A24" s="14"/>
      <c r="B24" s="17"/>
      <c r="C24" s="304" t="s">
        <v>57</v>
      </c>
      <c r="D24" s="304"/>
      <c r="E24" s="32"/>
      <c r="F24" s="45">
        <f>F4+F8+F12+F16+F20</f>
        <v>0</v>
      </c>
    </row>
    <row r="25" spans="1:10" x14ac:dyDescent="0.25">
      <c r="A25" s="14"/>
      <c r="B25" s="17"/>
      <c r="C25" s="305" t="s">
        <v>55</v>
      </c>
      <c r="D25" s="305"/>
      <c r="E25" s="32"/>
      <c r="F25" s="45">
        <f>0.25*F24</f>
        <v>0</v>
      </c>
    </row>
    <row r="26" spans="1:10" x14ac:dyDescent="0.25">
      <c r="A26" s="14"/>
      <c r="B26" s="17"/>
      <c r="C26" s="306" t="s">
        <v>56</v>
      </c>
      <c r="D26" s="306"/>
      <c r="E26" s="32"/>
      <c r="F26" s="45">
        <f>F24+F25</f>
        <v>0</v>
      </c>
    </row>
    <row r="27" spans="1:10" x14ac:dyDescent="0.25">
      <c r="A27" s="8"/>
      <c r="B27" s="9"/>
      <c r="C27" s="10"/>
      <c r="D27" s="11"/>
      <c r="E27" s="11"/>
      <c r="F27" s="12"/>
    </row>
    <row r="28" spans="1:10" x14ac:dyDescent="0.25">
      <c r="A28" s="8"/>
      <c r="B28" s="9"/>
      <c r="C28" s="10"/>
      <c r="D28" s="11"/>
      <c r="E28" s="11"/>
      <c r="F28" s="12"/>
    </row>
    <row r="29" spans="1:10" x14ac:dyDescent="0.25">
      <c r="A29" s="8"/>
      <c r="B29" s="9"/>
      <c r="C29" s="10"/>
      <c r="E29" s="22" t="s">
        <v>58</v>
      </c>
    </row>
    <row r="30" spans="1:10" x14ac:dyDescent="0.25">
      <c r="A30" s="8"/>
      <c r="B30" s="9"/>
      <c r="C30" s="10"/>
      <c r="D30" s="22"/>
      <c r="E30" s="23"/>
    </row>
    <row r="31" spans="1:10" x14ac:dyDescent="0.25">
      <c r="A31" s="8"/>
      <c r="B31" s="9"/>
      <c r="C31" s="10"/>
      <c r="D31" s="36"/>
      <c r="E31" s="37"/>
      <c r="F31" s="205"/>
    </row>
    <row r="32" spans="1:10" x14ac:dyDescent="0.25">
      <c r="A32" s="8"/>
      <c r="B32" s="9"/>
      <c r="C32" s="10"/>
      <c r="D32" s="307" t="s">
        <v>59</v>
      </c>
      <c r="E32" s="307"/>
      <c r="F32" s="307"/>
    </row>
  </sheetData>
  <mergeCells count="5">
    <mergeCell ref="B4:E4"/>
    <mergeCell ref="C24:D24"/>
    <mergeCell ref="C25:D25"/>
    <mergeCell ref="C26:D26"/>
    <mergeCell ref="D32:F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11</vt:i4>
      </vt:variant>
    </vt:vector>
  </HeadingPairs>
  <TitlesOfParts>
    <vt:vector size="18" baseType="lpstr">
      <vt:lpstr>OPĆENITO</vt:lpstr>
      <vt:lpstr>Građevinski i obrtnički radovi</vt:lpstr>
      <vt:lpstr>Oborinska odvodnja</vt:lpstr>
      <vt:lpstr>Fekalna odvodnja</vt:lpstr>
      <vt:lpstr>Vodovod i hidrantska mreža</vt:lpstr>
      <vt:lpstr>Struja</vt:lpstr>
      <vt:lpstr>REKAPITULACIJA</vt:lpstr>
      <vt:lpstr>'Fekalna odvodnja'!Ispis_naslova</vt:lpstr>
      <vt:lpstr>'Građevinski i obrtnički radovi'!Ispis_naslova</vt:lpstr>
      <vt:lpstr>'Oborinska odvodnja'!Ispis_naslova</vt:lpstr>
      <vt:lpstr>Struja!Ispis_naslova</vt:lpstr>
      <vt:lpstr>'Vodovod i hidrantska mreža'!Ispis_naslova</vt:lpstr>
      <vt:lpstr>'Fekalna odvodnja'!Podrucje_ispisa</vt:lpstr>
      <vt:lpstr>'Građevinski i obrtnički radovi'!Podrucje_ispisa</vt:lpstr>
      <vt:lpstr>'Oborinska odvodnja'!Podrucje_ispisa</vt:lpstr>
      <vt:lpstr>REKAPITULACIJA!Podrucje_ispisa</vt:lpstr>
      <vt:lpstr>Struja!Podrucje_ispisa</vt:lpstr>
      <vt:lpstr>'Vodovod i hidrantska mreža'!Podrucje_ispisa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dc:creator>
  <cp:lastModifiedBy>Darko Mikas</cp:lastModifiedBy>
  <cp:lastPrinted>2017-12-29T09:36:47Z</cp:lastPrinted>
  <dcterms:created xsi:type="dcterms:W3CDTF">2012-11-12T12:42:38Z</dcterms:created>
  <dcterms:modified xsi:type="dcterms:W3CDTF">2017-12-29T09:56:01Z</dcterms:modified>
</cp:coreProperties>
</file>